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cedule 2024\"/>
    </mc:Choice>
  </mc:AlternateContent>
  <bookViews>
    <workbookView xWindow="0" yWindow="0" windowWidth="14340" windowHeight="9135" firstSheet="1" activeTab="1"/>
  </bookViews>
  <sheets>
    <sheet name="Rekapitulace stavby" sheetId="1" state="veryHidden" r:id="rId1"/>
    <sheet name="OR_PHA - Dodávka a osazov..." sheetId="2" r:id="rId2"/>
  </sheets>
  <definedNames>
    <definedName name="_xlnm._FilterDatabase" localSheetId="1" hidden="1">'OR_PHA - Dodávka a osazov...'!$C$119:$K$284</definedName>
    <definedName name="_xlnm.Print_Titles" localSheetId="1">'OR_PHA - Dodávka a osazov...'!$119:$119</definedName>
    <definedName name="_xlnm.Print_Titles" localSheetId="0">'Rekapitulace stavby'!$92:$92</definedName>
    <definedName name="_xlnm.Print_Area" localSheetId="1">'OR_PHA - Dodávka a osazov...'!$C$4:$J$76,'OR_PHA - Dodávka a osazov...'!$C$82:$J$103,'OR_PHA - Dodávka a osazov...'!$C$109:$J$284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84" i="2"/>
  <c r="BH284" i="2"/>
  <c r="BG284" i="2"/>
  <c r="BF284" i="2"/>
  <c r="T284" i="2"/>
  <c r="T283" i="2"/>
  <c r="R284" i="2"/>
  <c r="R283" i="2"/>
  <c r="P284" i="2"/>
  <c r="P283" i="2" s="1"/>
  <c r="BI282" i="2"/>
  <c r="BH282" i="2"/>
  <c r="BG282" i="2"/>
  <c r="BF282" i="2"/>
  <c r="T282" i="2"/>
  <c r="T281" i="2" s="1"/>
  <c r="R282" i="2"/>
  <c r="R281" i="2"/>
  <c r="P282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R275" i="2" s="1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F33" i="2" s="1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J117" i="2"/>
  <c r="F116" i="2"/>
  <c r="F114" i="2"/>
  <c r="E112" i="2"/>
  <c r="J90" i="2"/>
  <c r="F89" i="2"/>
  <c r="F87" i="2"/>
  <c r="E85" i="2"/>
  <c r="J19" i="2"/>
  <c r="E19" i="2"/>
  <c r="J89" i="2" s="1"/>
  <c r="J18" i="2"/>
  <c r="J16" i="2"/>
  <c r="E16" i="2"/>
  <c r="F90" i="2"/>
  <c r="J15" i="2"/>
  <c r="J114" i="2"/>
  <c r="L90" i="1"/>
  <c r="AM90" i="1"/>
  <c r="AM89" i="1"/>
  <c r="L89" i="1"/>
  <c r="AM87" i="1"/>
  <c r="L87" i="1"/>
  <c r="L85" i="1"/>
  <c r="L84" i="1"/>
  <c r="J181" i="2"/>
  <c r="BK136" i="2"/>
  <c r="J274" i="2"/>
  <c r="J215" i="2"/>
  <c r="J199" i="2"/>
  <c r="J152" i="2"/>
  <c r="BK259" i="2"/>
  <c r="J251" i="2"/>
  <c r="J245" i="2"/>
  <c r="J234" i="2"/>
  <c r="J203" i="2"/>
  <c r="J150" i="2"/>
  <c r="J122" i="2"/>
  <c r="J267" i="2"/>
  <c r="J259" i="2"/>
  <c r="J185" i="2"/>
  <c r="BK152" i="2"/>
  <c r="BK276" i="2"/>
  <c r="J236" i="2"/>
  <c r="J197" i="2"/>
  <c r="BK177" i="2"/>
  <c r="J166" i="2"/>
  <c r="J130" i="2"/>
  <c r="BK282" i="2"/>
  <c r="BK224" i="2"/>
  <c r="BK211" i="2"/>
  <c r="J201" i="2"/>
  <c r="J179" i="2"/>
  <c r="BK166" i="2"/>
  <c r="BK150" i="2"/>
  <c r="BK134" i="2"/>
  <c r="BK284" i="2"/>
  <c r="J284" i="2"/>
  <c r="J255" i="2"/>
  <c r="J253" i="2"/>
  <c r="J249" i="2"/>
  <c r="BK242" i="2"/>
  <c r="BK236" i="2"/>
  <c r="J230" i="2"/>
  <c r="BK220" i="2"/>
  <c r="J205" i="2"/>
  <c r="J193" i="2"/>
  <c r="BK185" i="2"/>
  <c r="J177" i="2"/>
  <c r="J146" i="2"/>
  <c r="J128" i="2"/>
  <c r="BK124" i="2"/>
  <c r="J282" i="2"/>
  <c r="J278" i="2"/>
  <c r="BK270" i="2"/>
  <c r="BK263" i="2"/>
  <c r="BK253" i="2"/>
  <c r="BK222" i="2"/>
  <c r="J195" i="2"/>
  <c r="J169" i="2"/>
  <c r="BK146" i="2"/>
  <c r="J134" i="2"/>
  <c r="J238" i="2"/>
  <c r="BK232" i="2"/>
  <c r="BK193" i="2"/>
  <c r="J171" i="2"/>
  <c r="BK154" i="2"/>
  <c r="BK128" i="2"/>
  <c r="BK274" i="2"/>
  <c r="J222" i="2"/>
  <c r="J209" i="2"/>
  <c r="BK205" i="2"/>
  <c r="BK171" i="2"/>
  <c r="J154" i="2"/>
  <c r="J126" i="2"/>
  <c r="BK280" i="2"/>
  <c r="F32" i="2"/>
  <c r="J271" i="2"/>
  <c r="BK265" i="2"/>
  <c r="J228" i="2"/>
  <c r="BK213" i="2"/>
  <c r="BK197" i="2"/>
  <c r="J175" i="2"/>
  <c r="BK162" i="2"/>
  <c r="BK138" i="2"/>
  <c r="J211" i="2"/>
  <c r="J158" i="2"/>
  <c r="BK217" i="2"/>
  <c r="BK187" i="2"/>
  <c r="J144" i="2"/>
  <c r="BK278" i="2"/>
  <c r="BK257" i="2"/>
  <c r="BK249" i="2"/>
  <c r="J242" i="2"/>
  <c r="J224" i="2"/>
  <c r="J191" i="2"/>
  <c r="J162" i="2"/>
  <c r="J138" i="2"/>
  <c r="J280" i="2"/>
  <c r="BK255" i="2"/>
  <c r="BK201" i="2"/>
  <c r="BK158" i="2"/>
  <c r="BK130" i="2"/>
  <c r="F35" i="2"/>
  <c r="J272" i="2"/>
  <c r="BK267" i="2"/>
  <c r="J261" i="2"/>
  <c r="J232" i="2"/>
  <c r="BK209" i="2"/>
  <c r="BK179" i="2"/>
  <c r="BK156" i="2"/>
  <c r="J136" i="2"/>
  <c r="J183" i="2"/>
  <c r="J213" i="2"/>
  <c r="J173" i="2"/>
  <c r="BK142" i="2"/>
  <c r="J263" i="2"/>
  <c r="BK247" i="2"/>
  <c r="J240" i="2"/>
  <c r="BK199" i="2"/>
  <c r="BK140" i="2"/>
  <c r="BK272" i="2"/>
  <c r="BK207" i="2"/>
  <c r="J160" i="2"/>
  <c r="J32" i="2"/>
  <c r="J276" i="2"/>
  <c r="BK234" i="2"/>
  <c r="BK195" i="2"/>
  <c r="BK173" i="2"/>
  <c r="BK169" i="2"/>
  <c r="BK148" i="2"/>
  <c r="F34" i="2"/>
  <c r="BK240" i="2"/>
  <c r="BK228" i="2"/>
  <c r="J217" i="2"/>
  <c r="J189" i="2"/>
  <c r="BK181" i="2"/>
  <c r="BK175" i="2"/>
  <c r="J142" i="2"/>
  <c r="BK126" i="2"/>
  <c r="AS94" i="1"/>
  <c r="J273" i="2"/>
  <c r="J270" i="2"/>
  <c r="J265" i="2"/>
  <c r="J257" i="2"/>
  <c r="J220" i="2"/>
  <c r="BK203" i="2"/>
  <c r="BK183" i="2"/>
  <c r="BK164" i="2"/>
  <c r="J148" i="2"/>
  <c r="BK122" i="2"/>
  <c r="BK160" i="2"/>
  <c r="BK226" i="2"/>
  <c r="J207" i="2"/>
  <c r="J164" i="2"/>
  <c r="J124" i="2"/>
  <c r="BK261" i="2"/>
  <c r="BK251" i="2"/>
  <c r="BK245" i="2"/>
  <c r="BK230" i="2"/>
  <c r="BK215" i="2"/>
  <c r="J156" i="2"/>
  <c r="J132" i="2"/>
  <c r="BK271" i="2"/>
  <c r="J226" i="2"/>
  <c r="BK189" i="2"/>
  <c r="BK132" i="2"/>
  <c r="BK144" i="2"/>
  <c r="BK191" i="2"/>
  <c r="J140" i="2"/>
  <c r="BK273" i="2"/>
  <c r="J247" i="2"/>
  <c r="BK238" i="2"/>
  <c r="J187" i="2"/>
  <c r="P121" i="2" l="1"/>
  <c r="P120" i="2" s="1"/>
  <c r="AU95" i="1" s="1"/>
  <c r="AU94" i="1" s="1"/>
  <c r="R121" i="2"/>
  <c r="T121" i="2"/>
  <c r="P168" i="2"/>
  <c r="R168" i="2"/>
  <c r="BK219" i="2"/>
  <c r="J219" i="2"/>
  <c r="J97" i="2" s="1"/>
  <c r="P219" i="2"/>
  <c r="R219" i="2"/>
  <c r="BK244" i="2"/>
  <c r="J244" i="2" s="1"/>
  <c r="J98" i="2" s="1"/>
  <c r="P244" i="2"/>
  <c r="R244" i="2"/>
  <c r="BK269" i="2"/>
  <c r="J269" i="2"/>
  <c r="J99" i="2"/>
  <c r="P269" i="2"/>
  <c r="R269" i="2"/>
  <c r="BK275" i="2"/>
  <c r="J275" i="2"/>
  <c r="J100" i="2" s="1"/>
  <c r="T275" i="2"/>
  <c r="BK121" i="2"/>
  <c r="J121" i="2"/>
  <c r="J95" i="2"/>
  <c r="BK168" i="2"/>
  <c r="J168" i="2"/>
  <c r="J96" i="2"/>
  <c r="T168" i="2"/>
  <c r="T219" i="2"/>
  <c r="T244" i="2"/>
  <c r="T269" i="2"/>
  <c r="P275" i="2"/>
  <c r="BK283" i="2"/>
  <c r="J283" i="2"/>
  <c r="J102" i="2"/>
  <c r="BK281" i="2"/>
  <c r="J281" i="2"/>
  <c r="J101" i="2"/>
  <c r="J116" i="2"/>
  <c r="BE122" i="2"/>
  <c r="BE130" i="2"/>
  <c r="BE134" i="2"/>
  <c r="BE140" i="2"/>
  <c r="BE148" i="2"/>
  <c r="BE189" i="2"/>
  <c r="BE191" i="2"/>
  <c r="BE207" i="2"/>
  <c r="BE213" i="2"/>
  <c r="BE217" i="2"/>
  <c r="BE228" i="2"/>
  <c r="BE234" i="2"/>
  <c r="BE251" i="2"/>
  <c r="BE253" i="2"/>
  <c r="BE255" i="2"/>
  <c r="BE257" i="2"/>
  <c r="BE259" i="2"/>
  <c r="BE261" i="2"/>
  <c r="BE263" i="2"/>
  <c r="BE265" i="2"/>
  <c r="BE267" i="2"/>
  <c r="BE270" i="2"/>
  <c r="BE271" i="2"/>
  <c r="BE272" i="2"/>
  <c r="BE280" i="2"/>
  <c r="J87" i="2"/>
  <c r="F117" i="2"/>
  <c r="BE128" i="2"/>
  <c r="BE142" i="2"/>
  <c r="BE146" i="2"/>
  <c r="BE150" i="2"/>
  <c r="BE156" i="2"/>
  <c r="BE158" i="2"/>
  <c r="BE162" i="2"/>
  <c r="BE164" i="2"/>
  <c r="BE166" i="2"/>
  <c r="BE171" i="2"/>
  <c r="BE173" i="2"/>
  <c r="BE177" i="2"/>
  <c r="BE179" i="2"/>
  <c r="BE181" i="2"/>
  <c r="BE185" i="2"/>
  <c r="BE193" i="2"/>
  <c r="BE211" i="2"/>
  <c r="BE220" i="2"/>
  <c r="BE232" i="2"/>
  <c r="BE236" i="2"/>
  <c r="BE238" i="2"/>
  <c r="BE240" i="2"/>
  <c r="BE242" i="2"/>
  <c r="BE245" i="2"/>
  <c r="BE247" i="2"/>
  <c r="BE249" i="2"/>
  <c r="BA95" i="1"/>
  <c r="BB95" i="1"/>
  <c r="BC95" i="1"/>
  <c r="BE276" i="2"/>
  <c r="BE278" i="2"/>
  <c r="BE284" i="2"/>
  <c r="AW95" i="1"/>
  <c r="BE124" i="2"/>
  <c r="BE132" i="2"/>
  <c r="BE136" i="2"/>
  <c r="BE138" i="2"/>
  <c r="BE144" i="2"/>
  <c r="BE152" i="2"/>
  <c r="BE154" i="2"/>
  <c r="BE160" i="2"/>
  <c r="BE169" i="2"/>
  <c r="BE183" i="2"/>
  <c r="BE195" i="2"/>
  <c r="BE201" i="2"/>
  <c r="BE203" i="2"/>
  <c r="BE273" i="2"/>
  <c r="BE282" i="2"/>
  <c r="BE126" i="2"/>
  <c r="BE175" i="2"/>
  <c r="BE187" i="2"/>
  <c r="BE197" i="2"/>
  <c r="BE199" i="2"/>
  <c r="BE205" i="2"/>
  <c r="BE209" i="2"/>
  <c r="BE215" i="2"/>
  <c r="BE222" i="2"/>
  <c r="BE224" i="2"/>
  <c r="BE226" i="2"/>
  <c r="BE230" i="2"/>
  <c r="BE274" i="2"/>
  <c r="BD95" i="1"/>
  <c r="BC94" i="1"/>
  <c r="W32" i="1"/>
  <c r="BA94" i="1"/>
  <c r="W30" i="1"/>
  <c r="BB94" i="1"/>
  <c r="W31" i="1"/>
  <c r="BD94" i="1"/>
  <c r="W33" i="1"/>
  <c r="T120" i="2" l="1"/>
  <c r="R120" i="2"/>
  <c r="BK120" i="2"/>
  <c r="J120" i="2"/>
  <c r="AW94" i="1"/>
  <c r="AK30" i="1"/>
  <c r="F31" i="2"/>
  <c r="AZ95" i="1" s="1"/>
  <c r="AZ94" i="1" s="1"/>
  <c r="W29" i="1" s="1"/>
  <c r="J28" i="2"/>
  <c r="AG95" i="1" s="1"/>
  <c r="AX94" i="1"/>
  <c r="J31" i="2"/>
  <c r="AV95" i="1" s="1"/>
  <c r="AT95" i="1" s="1"/>
  <c r="AY94" i="1"/>
  <c r="AG94" i="1" l="1"/>
  <c r="AN95" i="1"/>
  <c r="J94" i="2"/>
  <c r="J37" i="2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<sst xmlns="http://schemas.openxmlformats.org/spreadsheetml/2006/main" count="1746" uniqueCount="479">
  <si>
    <t>Export Komplet</t>
  </si>
  <si>
    <t/>
  </si>
  <si>
    <t>2.0</t>
  </si>
  <si>
    <t>ZAMOK</t>
  </si>
  <si>
    <t>False</t>
  </si>
  <si>
    <t>{c7f5932e-1db1-4427-88bb-1abaf9353979}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</si>
  <si>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</si>
  <si>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</si>
  <si>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</si>
  <si>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</si>
  <si>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</si>
  <si>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</si>
  <si>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</si>
  <si>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</si>
  <si>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</si>
  <si>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</si>
  <si>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</si>
  <si>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osazování tabulí na označení stanic a zastávek včetně orientačních tabulí v obvodu OŘ Praha na rok 2023</t>
  </si>
  <si>
    <t>KSO:</t>
  </si>
  <si>
    <t>CC-CZ:</t>
  </si>
  <si>
    <t>Místo:</t>
  </si>
  <si>
    <t xml:space="preserve"> </t>
  </si>
  <si>
    <t>Datum:</t>
  </si>
  <si>
    <t>7. 10. 2022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</si>
  <si>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</si>
  <si>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</si>
  <si>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</si>
  <si>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</si>
  <si>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</si>
  <si>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</si>
  <si>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</si>
  <si>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</si>
  <si>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</si>
  <si>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</si>
  <si>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</si>
  <si>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</si>
  <si>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</si>
  <si>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</si>
  <si>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</si>
  <si>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</si>
  <si>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</si>
  <si>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</si>
  <si>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</si>
  <si>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</si>
  <si>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</si>
  <si>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</si>
  <si>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</si>
  <si>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</si>
  <si>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</si>
  <si>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</si>
  <si>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</si>
  <si>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</si>
  <si>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</si>
  <si>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</si>
  <si>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</si>
  <si>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</si>
  <si>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</si>
  <si>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</si>
  <si>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</si>
  <si>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</si>
  <si>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</si>
  <si>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</si>
  <si>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</si>
  <si>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</si>
  <si>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</si>
  <si>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</si>
  <si>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</si>
  <si>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</si>
  <si>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</si>
  <si>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</si>
  <si>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</si>
  <si>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</si>
  <si>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</si>
  <si>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</si>
  <si>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</si>
  <si>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</si>
  <si>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</si>
  <si>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</si>
  <si>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</si>
  <si>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</si>
  <si>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</si>
  <si>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</si>
  <si>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</si>
  <si>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</si>
  <si>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</si>
  <si>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</si>
  <si>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</si>
  <si>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</si>
  <si>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</si>
  <si>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</si>
  <si>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</si>
  <si>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</si>
  <si>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</si>
  <si>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</si>
  <si>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</si>
  <si>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Výškové práce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</si>
  <si>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</si>
  <si>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</si>
  <si>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</si>
  <si>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</si>
  <si>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</si>
  <si>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</si>
  <si>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</si>
  <si>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</si>
  <si>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</si>
  <si>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</si>
  <si>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</si>
  <si>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</si>
  <si>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</si>
  <si>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</si>
  <si>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</si>
  <si>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</si>
  <si>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</si>
  <si>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</si>
  <si>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</si>
  <si>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921286444</t>
  </si>
  <si>
    <t>P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</si>
  <si>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</si>
  <si>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N1-M1</t>
  </si>
  <si>
    <t>Montáž tabule s nápisem v základním provedení na pozemní objekt</t>
  </si>
  <si>
    <t>1712604374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</si>
  <si>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</si>
  <si>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3</t>
  </si>
  <si>
    <t>N1-M2</t>
  </si>
  <si>
    <t>Montáž tabule s nápisem v základním provedení mimo pozemní objekt (samostatně stojící)</t>
  </si>
  <si>
    <t>-1010208335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</si>
  <si>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</si>
  <si>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M</t>
  </si>
  <si>
    <t>N1</t>
  </si>
  <si>
    <t>Tabule s nápisem v základním provedení jednostranná vč. dopravy na místo určení v obvodu OŘ Praha</t>
  </si>
  <si>
    <t>m</t>
  </si>
  <si>
    <t>8</t>
  </si>
  <si>
    <t>-1306738721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</si>
  <si>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</t>
  </si>
  <si>
    <t>5</t>
  </si>
  <si>
    <t>N1.1</t>
  </si>
  <si>
    <t>Tabule s nápisem v základním provedení oboustranná vč. dopravy na místo určení v obvodu OŘ Praha</t>
  </si>
  <si>
    <t>-560598382</t>
  </si>
  <si>
    <t>6</t>
  </si>
  <si>
    <t>N2-D</t>
  </si>
  <si>
    <t>Demontáž tabule s prosvětleným nápisem včetně odpojení od sítě, odvozu a likvidace odpadu</t>
  </si>
  <si>
    <t>-576875185</t>
  </si>
  <si>
    <t>7</t>
  </si>
  <si>
    <t>N2-M</t>
  </si>
  <si>
    <t>Montáž tabule s prosvětleným nápisem</t>
  </si>
  <si>
    <t>-488928031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</si>
  <si>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elektroinstalační práce pro připojení napájení světelných zdrojů vč. revize,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</si>
  <si>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N2</t>
  </si>
  <si>
    <t>Tabule s prosvětleným nápisem jednostranná vč. dopravy na místo určení v obvodu OŘ Praha</t>
  </si>
  <si>
    <t>1517736441</t>
  </si>
  <si>
    <t>Poznámka k položce:_x000D_
Tabule s nápisem s vnitřním světelným zdrojem prosvětlujícím činnou plochu tabule dle TNŽ 73 6390, směrnice SŽ č. 118 a grafického manuálu_x000D__x000D_
_x000D__x000D_
jedná se o kompletní provedení včetně světelných zdrojů</t>
  </si>
  <si>
    <t>9</t>
  </si>
  <si>
    <t>N2.1</t>
  </si>
  <si>
    <t>Tabule s prosvětleným nápisem oboustranná vč. dopravy na místo určení v obvodu OŘ Praha</t>
  </si>
  <si>
    <t>1282802616</t>
  </si>
  <si>
    <t>10</t>
  </si>
  <si>
    <t>N2.2-D</t>
  </si>
  <si>
    <t>Demontáž krytu (plexiskla) prosvětlené tabule včetně odvozu a likvidace odpadu</t>
  </si>
  <si>
    <t>907338930</t>
  </si>
  <si>
    <t>11</t>
  </si>
  <si>
    <t>N2.2-M</t>
  </si>
  <si>
    <t>Montáž krytu (plexiskla) prosvětlené tabule</t>
  </si>
  <si>
    <t>-1180438713</t>
  </si>
  <si>
    <t>Poznámka k položce:_x000D_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</si>
  <si>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12</t>
  </si>
  <si>
    <t>N2.2</t>
  </si>
  <si>
    <t>Náhradní kryt (plexisklo) prosvětlené tabule vč. dopravy na místo určení v obvodu OŘ Praha</t>
  </si>
  <si>
    <t>m2</t>
  </si>
  <si>
    <t>1772823729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</si>
  <si>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</si>
  <si>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</si>
  <si>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</si>
  <si>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odpojení od sítě, odvozu a likvidace odpadu</t>
  </si>
  <si>
    <t>1244349788</t>
  </si>
  <si>
    <t>14</t>
  </si>
  <si>
    <t>N3-M</t>
  </si>
  <si>
    <t>Montáž osvětleného nápisu</t>
  </si>
  <si>
    <t>-283739942</t>
  </si>
  <si>
    <t>N3</t>
  </si>
  <si>
    <t>Osvětlený nápis jednostranný vč. dopravy na místo určení v obvodu OŘ Praha</t>
  </si>
  <si>
    <t>-2020932134</t>
  </si>
  <si>
    <t>Poznámka k položce:_x000D_
nápis osvětlený světlem určeným pro osvětlení venkovních prostor SŽ (předpis SŽDC E11) dle TNŽ 73 6390, směrnice SŽ č. 118 a grafického manuálu_x000D__x000D_
_x000D__x000D_
jedná se o kompletní provedení včetně světelných zdrojů</t>
  </si>
  <si>
    <t>16</t>
  </si>
  <si>
    <t>N3.1</t>
  </si>
  <si>
    <t>Osvětlený nápis oboustranný vč. dopravy na místo určení v obvodu OŘ Praha</t>
  </si>
  <si>
    <t>-770199693</t>
  </si>
  <si>
    <t>17</t>
  </si>
  <si>
    <t>N4-D</t>
  </si>
  <si>
    <t>Demontáž samostatného prosvětleného piktogramu „Železniční stanice-zastávka“ včetně odpojení od sítě, odvozu a likvidace odpadu</t>
  </si>
  <si>
    <t>1404109773</t>
  </si>
  <si>
    <t>18</t>
  </si>
  <si>
    <t>N4-M</t>
  </si>
  <si>
    <t>Montáž samostatného prosvětleného piktogramu „Železniční stanice-zastávka“</t>
  </si>
  <si>
    <t>377526180</t>
  </si>
  <si>
    <t>19</t>
  </si>
  <si>
    <t>N4</t>
  </si>
  <si>
    <t>Samostatný prosvětlený piktogram „Železniční stanice-zastávka“ jednostranný vč. dopravy na místo určení v obvodu OŘ Praha</t>
  </si>
  <si>
    <t>546988582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</si>
  <si>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manuálu_x000D__x000D_
_x000D__x000D_
jedná se o kompletní provedení včetně světelných zdrojů</t>
  </si>
  <si>
    <t>20</t>
  </si>
  <si>
    <t>N4.1</t>
  </si>
  <si>
    <t>Samostatný prosvětlený piktogram „Železniční stanice-zastávka“ oboustranný vč. dopravy na místo určení v obvodu OŘ Praha</t>
  </si>
  <si>
    <t>-524719680</t>
  </si>
  <si>
    <t>N4.4-D</t>
  </si>
  <si>
    <t>Demontáž krytu (plexiskla) piktogramu „Železniční stanice-zastávka“ včetně odvozu a likvidace odpadu</t>
  </si>
  <si>
    <t>-1479877537</t>
  </si>
  <si>
    <t>22</t>
  </si>
  <si>
    <t>N4.4-M</t>
  </si>
  <si>
    <t>Montáž krytu (plexiskla) piktogramu „Železniční stanice-zastávka“</t>
  </si>
  <si>
    <t>-1104268093</t>
  </si>
  <si>
    <t>23</t>
  </si>
  <si>
    <t>N4.4</t>
  </si>
  <si>
    <t>Náhradní kryt (plexisklo) piktogramu „Železniční stanice-zastávka“ vč. dopravy na místo určení v obvodu OŘ Praha</t>
  </si>
  <si>
    <t>378344829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</si>
  <si>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</si>
  <si>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</si>
  <si>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</si>
  <si>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</si>
  <si>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</si>
  <si>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</si>
  <si>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-1010000593</t>
  </si>
  <si>
    <t>25</t>
  </si>
  <si>
    <t>O1-M1</t>
  </si>
  <si>
    <t>Montáž směrové tabule jízdy vlaků na pozemní objekt</t>
  </si>
  <si>
    <t>902929552</t>
  </si>
  <si>
    <t>26</t>
  </si>
  <si>
    <t>O1-M2</t>
  </si>
  <si>
    <t>Montáž směrové tabule jízdy vlaků mimo pozemní objekt (samostatně stojící)</t>
  </si>
  <si>
    <t>-1671768342</t>
  </si>
  <si>
    <t>27</t>
  </si>
  <si>
    <t>O1</t>
  </si>
  <si>
    <t>Směrová tabule jízdy vlaků jednostranná vč. dopravy na místo určení v obvodu OŘ Praha</t>
  </si>
  <si>
    <t>309114655</t>
  </si>
  <si>
    <t>Poznámka k položce:_x000D_
provedeny budou dle směrnice SŽ č. 118, grafického manuálu ke směrnici č. 118 a dle TNŽ 73 6390_x000D_
_x000D_
jedná se o kompletní provedení</t>
  </si>
  <si>
    <t>28</t>
  </si>
  <si>
    <t>O1.1</t>
  </si>
  <si>
    <t>Směrová tabule jízdy vlaků oboustranná vč. dopravy na místo určení v obvodu OŘ Praha</t>
  </si>
  <si>
    <t>636515961</t>
  </si>
  <si>
    <t>29</t>
  </si>
  <si>
    <t>O2-D</t>
  </si>
  <si>
    <t>Demontáž piktogramu včetně odvozu a likvidace odpadu</t>
  </si>
  <si>
    <t>544929412</t>
  </si>
  <si>
    <t>30</t>
  </si>
  <si>
    <t>O2-M1</t>
  </si>
  <si>
    <t>Montáž piktogramu na pozemní objekt</t>
  </si>
  <si>
    <t>-1880823460</t>
  </si>
  <si>
    <t>31</t>
  </si>
  <si>
    <t>O2-M2</t>
  </si>
  <si>
    <t>Montáž piktogramu mimo pozemní objekt (samostatně stojící)</t>
  </si>
  <si>
    <t>669313470</t>
  </si>
  <si>
    <t>32</t>
  </si>
  <si>
    <t>O2</t>
  </si>
  <si>
    <t>Piktogram jednostranný vč. dopravy na místo určení v obvodu OŘ Praha</t>
  </si>
  <si>
    <t>895428100</t>
  </si>
  <si>
    <t>33</t>
  </si>
  <si>
    <t>O2.1</t>
  </si>
  <si>
    <t>Piktogram oboustranný vč. dopravy na místo určení v obvodu OŘ Praha</t>
  </si>
  <si>
    <t>-626805344</t>
  </si>
  <si>
    <t>34</t>
  </si>
  <si>
    <t>O3-D</t>
  </si>
  <si>
    <t>Demontáž jednořádkové orientační tabule včetně odvozu a likvidace odpadu</t>
  </si>
  <si>
    <t>1563193639</t>
  </si>
  <si>
    <t>35</t>
  </si>
  <si>
    <t>O3-M1</t>
  </si>
  <si>
    <t>Montáž jednořádkové orientační tabule na pozemní objekt</t>
  </si>
  <si>
    <t>1326255671</t>
  </si>
  <si>
    <t>36</t>
  </si>
  <si>
    <t>O3-M2</t>
  </si>
  <si>
    <t>Montáž jednořádkové orientační tabule mimo pozemní objekt (samostatně stojící)</t>
  </si>
  <si>
    <t>162189353</t>
  </si>
  <si>
    <t>37</t>
  </si>
  <si>
    <t>O3</t>
  </si>
  <si>
    <t>Jednořádková orientační tabule jednostranná vč. dopravy na místo určení v obvodu OŘ Praha</t>
  </si>
  <si>
    <t>112186248</t>
  </si>
  <si>
    <t>38</t>
  </si>
  <si>
    <t>O3.1</t>
  </si>
  <si>
    <t>Jednořádková orientační tabule oboustranná vč. dopravy na místo určení v obvodu OŘ Praha</t>
  </si>
  <si>
    <t>-1245573298</t>
  </si>
  <si>
    <t>39</t>
  </si>
  <si>
    <t>O4-D</t>
  </si>
  <si>
    <t>Demontáž dvouřádkové orientační tabule včetně odvozu a likvidace odpadu</t>
  </si>
  <si>
    <t>-1481890184</t>
  </si>
  <si>
    <t>40</t>
  </si>
  <si>
    <t>O4-M1</t>
  </si>
  <si>
    <t>Montáž dvouřádkové orientační tabule na pozemní objekt</t>
  </si>
  <si>
    <t>248078332</t>
  </si>
  <si>
    <t>41</t>
  </si>
  <si>
    <t>O4-M2</t>
  </si>
  <si>
    <t>Montáž dvouřádkové orientační tabule mimo pozemní objekt (samostatně stojící)</t>
  </si>
  <si>
    <t>998334816</t>
  </si>
  <si>
    <t>42</t>
  </si>
  <si>
    <t>O4</t>
  </si>
  <si>
    <t>Dvouřádková orientační tabule jednostranná vč. dopravy na místo určení v obvodu OŘ Praha</t>
  </si>
  <si>
    <t>-351462021</t>
  </si>
  <si>
    <t>43</t>
  </si>
  <si>
    <t>O4.1</t>
  </si>
  <si>
    <t>Dvouřádková orientační tabule oboustranná vč. dopravy na místo určení v obvodu OŘ Praha</t>
  </si>
  <si>
    <t>2136462755</t>
  </si>
  <si>
    <t>44</t>
  </si>
  <si>
    <t>O5-D</t>
  </si>
  <si>
    <t>Demontáž víceřádkové textové tabule včetně odvozu a likvidace odpadu</t>
  </si>
  <si>
    <t>1247172470</t>
  </si>
  <si>
    <t>45</t>
  </si>
  <si>
    <t>O5-M1</t>
  </si>
  <si>
    <t>Montáž víceřádkové textové tabule na pozemní objekt</t>
  </si>
  <si>
    <t>87956110</t>
  </si>
  <si>
    <t>46</t>
  </si>
  <si>
    <t>O5-M2</t>
  </si>
  <si>
    <t>Montáž víceřádkové textové tabule mimo pozemní objekt (samostatně stojící)</t>
  </si>
  <si>
    <t>1176847767</t>
  </si>
  <si>
    <t>47</t>
  </si>
  <si>
    <t>O5</t>
  </si>
  <si>
    <t>Víceřádková textová tabule jednostranná vč. dopravy na místo určení v obvodu OŘ Praha</t>
  </si>
  <si>
    <t>-1016086691</t>
  </si>
  <si>
    <t>48</t>
  </si>
  <si>
    <t>O5.1</t>
  </si>
  <si>
    <t>Víceřádková textová tabule oboustranná vč. dopravy na místo určení v obvodu OŘ Praha</t>
  </si>
  <si>
    <t>1468452846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</si>
  <si>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</si>
  <si>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</si>
  <si>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</si>
  <si>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</si>
  <si>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</si>
  <si>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-1422983647</t>
  </si>
  <si>
    <t>50</t>
  </si>
  <si>
    <t>S1-M</t>
  </si>
  <si>
    <t>Montáž tabule pro číslování kolejí</t>
  </si>
  <si>
    <t>-1167151686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</si>
  <si>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aj._x000D_
</t>
  </si>
  <si>
    <t>51</t>
  </si>
  <si>
    <t>S1</t>
  </si>
  <si>
    <t>Tabule pro číslování kolejí jednostranná vč. dopravy na místo určení v obvodu OŘ Praha</t>
  </si>
  <si>
    <t>-455018102</t>
  </si>
  <si>
    <t>52</t>
  </si>
  <si>
    <t>S1.1</t>
  </si>
  <si>
    <t>Tabule pro číslování kolejí oboustranná vč. dopravy na místo určení v obvodu OŘ Praha</t>
  </si>
  <si>
    <t>645133429</t>
  </si>
  <si>
    <t>53</t>
  </si>
  <si>
    <t>S2-D</t>
  </si>
  <si>
    <t>Demontáž tabule pro značení sektorů včetně odvozu a likvidace odpadu</t>
  </si>
  <si>
    <t>1890427086</t>
  </si>
  <si>
    <t>54</t>
  </si>
  <si>
    <t>S2-M</t>
  </si>
  <si>
    <t>Montáž tabule pro značení sektorů</t>
  </si>
  <si>
    <t>272733622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</si>
  <si>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</si>
  <si>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55</t>
  </si>
  <si>
    <t>S2</t>
  </si>
  <si>
    <t>Tabule pro značení sektorů jednostranná vč. dopravy na místo určení v obvodu OŘ Praha</t>
  </si>
  <si>
    <t>1026264842</t>
  </si>
  <si>
    <t>56</t>
  </si>
  <si>
    <t>S2.1</t>
  </si>
  <si>
    <t>Tabule pro značení sektorů oboustranná vč. dopravy na místo určení v obvodu OŘ Praha</t>
  </si>
  <si>
    <t>-1596994276</t>
  </si>
  <si>
    <t>57</t>
  </si>
  <si>
    <t>S3-D</t>
  </si>
  <si>
    <t>Demontáž tabule pro značení sektorů a kolejí v podchodech a nadchodech včetně odvozu a likvidace odpadu</t>
  </si>
  <si>
    <t>1887709605</t>
  </si>
  <si>
    <t>58</t>
  </si>
  <si>
    <t>S3-M</t>
  </si>
  <si>
    <t>Montáž tabule pro značení sektorů a kolejí v podchodech a nadchodech</t>
  </si>
  <si>
    <t>1276877167</t>
  </si>
  <si>
    <t>59</t>
  </si>
  <si>
    <t>S3</t>
  </si>
  <si>
    <t>Tabule pro značení sektorů a kolejí v podchodech a nadchodech jednostranná vč. dopravy na místo určení v obvodu OŘ Praha</t>
  </si>
  <si>
    <t>-749105374</t>
  </si>
  <si>
    <t>60</t>
  </si>
  <si>
    <t>S3.1</t>
  </si>
  <si>
    <t>Tabule pro značení sektorů a kolejí v podchodech a nadchodech oboustranná vč. dopravy na místo určení v obvodu OŘ Praha</t>
  </si>
  <si>
    <t>-438251746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</si>
  <si>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</si>
  <si>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</si>
  <si>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</si>
  <si>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</si>
  <si>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</si>
  <si>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-718602122</t>
  </si>
  <si>
    <t>62</t>
  </si>
  <si>
    <t>H1-M</t>
  </si>
  <si>
    <t>Montáž hmatného štítku v Braillově písmu s číslem nástupiště</t>
  </si>
  <si>
    <t>-1831049836</t>
  </si>
  <si>
    <t>Poznámka k položce:_x000D_
Jedná se o kompletní montáž na jakoukoliv konstrukci či umístění_x000D_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</si>
  <si>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63</t>
  </si>
  <si>
    <t>H1</t>
  </si>
  <si>
    <t>Hmatné štítky v Braillově písmu s číslem nástupiště vč. dopravy na místo určení v obvodu OŘ Praha</t>
  </si>
  <si>
    <t>-1155168348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</si>
  <si>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</si>
  <si>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</si>
  <si>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</si>
  <si>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1183620622</t>
  </si>
  <si>
    <t>65</t>
  </si>
  <si>
    <t>H2-M</t>
  </si>
  <si>
    <t>Montáž hmatných štítků s prismatickým písmem a zároveň s Braillovým písmem s informací o rozvržení sektorů na nástupišti</t>
  </si>
  <si>
    <t>-1347009010</t>
  </si>
  <si>
    <t>Poznámka k položce:_x000D_
Jedná se o kompletní montáž na jakoukoliv konstrukci či umístění._x000D_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</si>
  <si>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66</t>
  </si>
  <si>
    <t>H2</t>
  </si>
  <si>
    <t>Hmatné štítky s prismatickým písmem a zároveň s Braillovým písmem s informací o rozvržení sektorů na nástupišti vč. dopravy na místo určení v obvodu OŘ Praha</t>
  </si>
  <si>
    <t>1995686821</t>
  </si>
  <si>
    <t>67</t>
  </si>
  <si>
    <t>H3-D</t>
  </si>
  <si>
    <t>Demontáž hmatného štítku s informací o druhu WC včetně odvozu a likvidace odpadu</t>
  </si>
  <si>
    <t>-1655945577</t>
  </si>
  <si>
    <t>68</t>
  </si>
  <si>
    <t>H3-M</t>
  </si>
  <si>
    <t>Montáž hmatného štítku s informací o druhu WC</t>
  </si>
  <si>
    <t>455115679</t>
  </si>
  <si>
    <t>69</t>
  </si>
  <si>
    <t>H3</t>
  </si>
  <si>
    <t>Hmatné štítky s informací o druhu WC vč. dopravy na místo určení v obvodu OŘ Praha</t>
  </si>
  <si>
    <t>952692520</t>
  </si>
  <si>
    <t>70</t>
  </si>
  <si>
    <t>H4-D</t>
  </si>
  <si>
    <t>Demontáž hmatného štítku označující samostatnou místnost s přebalovacím pultem včetně odvozu a likvidace odpadu</t>
  </si>
  <si>
    <t>-845176384</t>
  </si>
  <si>
    <t>71</t>
  </si>
  <si>
    <t>H4-M</t>
  </si>
  <si>
    <t>Montáž hmatného štítku označující samostatnou místnost s přebalovacím pultem</t>
  </si>
  <si>
    <t>-170619736</t>
  </si>
  <si>
    <t>72</t>
  </si>
  <si>
    <t>H4</t>
  </si>
  <si>
    <t>Hmatný štítek označující samostatnou místnost s přebalovacím pultem vč. dopravy na místo určení v obvodu OŘ Praha</t>
  </si>
  <si>
    <t>925626715</t>
  </si>
  <si>
    <t>005</t>
  </si>
  <si>
    <t>Úchytné a pomocné prvky</t>
  </si>
  <si>
    <t>73</t>
  </si>
  <si>
    <t>U1</t>
  </si>
  <si>
    <t>Objímka kompletní do 80mm vč. dopravy na místo určení v obvodu OŘ Praha</t>
  </si>
  <si>
    <t>883150129</t>
  </si>
  <si>
    <t>74</t>
  </si>
  <si>
    <t>U11</t>
  </si>
  <si>
    <t>Objímka kompletní nad 80mm do 200mm vč. dopravy na místo určení v obvodu OŘ Praha</t>
  </si>
  <si>
    <t>1985691692</t>
  </si>
  <si>
    <t>75</t>
  </si>
  <si>
    <t>U2</t>
  </si>
  <si>
    <t>Tyč ke kotvení Pz průměr do 70mm, tl. do 3,2mm, bezešvá hladká vč. dopravy na místo určení v obvodu OŘ Praha</t>
  </si>
  <si>
    <t>12447612</t>
  </si>
  <si>
    <t>76</t>
  </si>
  <si>
    <t>U5</t>
  </si>
  <si>
    <t>Tyč ke kotvení Pz průměr 108mm, tl. 5mm, bezešvá hladká vč. dopravy na místo určení v obvodu OŘ Praha</t>
  </si>
  <si>
    <t>200717110</t>
  </si>
  <si>
    <t>77</t>
  </si>
  <si>
    <t>U4</t>
  </si>
  <si>
    <t>Ostatní atypické Pz úchytné, kotevní a pomocné prvky vč. dopravy na místo určení v obvodu OŘ Praha</t>
  </si>
  <si>
    <t>kg</t>
  </si>
  <si>
    <t>537067339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</si>
  <si>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</si>
  <si>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</si>
  <si>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</si>
  <si>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</si>
  <si>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</si>
  <si>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908219971</t>
  </si>
  <si>
    <t>79</t>
  </si>
  <si>
    <t>Z1-M</t>
  </si>
  <si>
    <t>Montáž samolepícího značení včetně možného piktogramu či jiné grafiky, označení prostor a zařízení jakékoliv barevnosti a případných reflexních prvků</t>
  </si>
  <si>
    <t>-1998271254</t>
  </si>
  <si>
    <t>Poznámka k položce:_x000D_
Jedná se o kompletní montáž na jakoukoliv konstrukci či umístění včetně přípravy podkladu pro nalepení, odmaštění aj._x000D_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</si>
  <si>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80</t>
  </si>
  <si>
    <t>Z1</t>
  </si>
  <si>
    <t>Samolepící značení, označení prostor a zařízení včetně možného piktogramu či jiné grafiky, jakékoliv barevnosti a případných reflexních prvků vč. dopravy na místo určení v obvodu OŘ Praha</t>
  </si>
  <si>
    <t>-1277735345</t>
  </si>
  <si>
    <t>007</t>
  </si>
  <si>
    <t>Přípravné a projekční práce</t>
  </si>
  <si>
    <t>81</t>
  </si>
  <si>
    <t>P1</t>
  </si>
  <si>
    <t>Vypracování návrhu orientačního a informačního systému ve stanici včetně podrobného výpisu úchytných a ostatních pomocných prvků s hmotností a dopravy na místo určení v obvodu OŘ Praha</t>
  </si>
  <si>
    <t>žst</t>
  </si>
  <si>
    <t>-444251815</t>
  </si>
  <si>
    <t>008</t>
  </si>
  <si>
    <t>Výškové práce</t>
  </si>
  <si>
    <t>82</t>
  </si>
  <si>
    <t>D2</t>
  </si>
  <si>
    <t>Příplatek za výškové práce - použití plošiny nebo lešení</t>
  </si>
  <si>
    <t>-2057331773</t>
  </si>
  <si>
    <t>KRYCÍ LIST ORIENTAČNÍHO SOUPISU</t>
  </si>
  <si>
    <t>REKAPITULACE ČLENĚNÍ ORIENTAČNÍ SOUPISU</t>
  </si>
  <si>
    <t>Náklady ze soupisu</t>
  </si>
  <si>
    <t>Náklady orientačního soupisu celkem</t>
  </si>
  <si>
    <t>ORIENTAČNÍ SOUPIS</t>
  </si>
  <si>
    <t>Dodávka a osazování tabulí na označení stanic a zastávek včetně orientačních tabulí v obvodu OŘ Praha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</si>
</sst>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18"/>
      <c r="AL5" s="18"/>
      <c r="AM5" s="18"/>
      <c r="AN5" s="18"/>
      <c r="AO5" s="18"/>
      <c r="AP5" s="18"/>
      <c r="AQ5" s="18"/>
      <c r="AR5" s="16"/>
      <c r="BE5" s="23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18"/>
      <c r="AL6" s="18"/>
      <c r="AM6" s="18"/>
      <c r="AN6" s="18"/>
      <c r="AO6" s="18"/>
      <c r="AP6" s="18"/>
      <c r="AQ6" s="18"/>
      <c r="AR6" s="16"/>
      <c r="BE6" s="23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3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3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35"/>
      <c r="BS13" s="13" t="s">
        <v>6</v>
      </c>
    </row>
    <row r="14" spans="1:74" ht="12.75">
      <c r="B14" s="17"/>
      <c r="C14" s="18"/>
      <c r="D14" s="18"/>
      <c r="E14" s="240" t="s">
        <v>31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3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35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5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35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5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5"/>
    </row>
    <row r="23" spans="1:71" s="1" customFormat="1" ht="16.5" customHeight="1">
      <c r="B23" s="17"/>
      <c r="C23" s="18"/>
      <c r="D23" s="18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18"/>
      <c r="AP23" s="18"/>
      <c r="AQ23" s="18"/>
      <c r="AR23" s="16"/>
      <c r="BE23" s="23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5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2"/>
      <c r="AQ26" s="32"/>
      <c r="AR26" s="35"/>
      <c r="BE26" s="23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38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39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40</v>
      </c>
      <c r="AL28" s="245"/>
      <c r="AM28" s="245"/>
      <c r="AN28" s="245"/>
      <c r="AO28" s="245"/>
      <c r="AP28" s="32"/>
      <c r="AQ28" s="32"/>
      <c r="AR28" s="35"/>
      <c r="BE28" s="235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224">
        <v>0.21</v>
      </c>
      <c r="M29" s="223"/>
      <c r="N29" s="223"/>
      <c r="O29" s="223"/>
      <c r="P29" s="223"/>
      <c r="Q29" s="37"/>
      <c r="R29" s="37"/>
      <c r="S29" s="37"/>
      <c r="T29" s="37"/>
      <c r="U29" s="37"/>
      <c r="V29" s="37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7"/>
      <c r="AG29" s="37"/>
      <c r="AH29" s="37"/>
      <c r="AI29" s="37"/>
      <c r="AJ29" s="37"/>
      <c r="AK29" s="222">
        <f>ROUND(AV94, 2)</f>
        <v>0</v>
      </c>
      <c r="AL29" s="223"/>
      <c r="AM29" s="223"/>
      <c r="AN29" s="223"/>
      <c r="AO29" s="223"/>
      <c r="AP29" s="37"/>
      <c r="AQ29" s="37"/>
      <c r="AR29" s="38"/>
      <c r="BE29" s="236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224">
        <v>0.15</v>
      </c>
      <c r="M30" s="223"/>
      <c r="N30" s="223"/>
      <c r="O30" s="223"/>
      <c r="P30" s="223"/>
      <c r="Q30" s="37"/>
      <c r="R30" s="37"/>
      <c r="S30" s="37"/>
      <c r="T30" s="37"/>
      <c r="U30" s="37"/>
      <c r="V30" s="37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7"/>
      <c r="AG30" s="37"/>
      <c r="AH30" s="37"/>
      <c r="AI30" s="37"/>
      <c r="AJ30" s="37"/>
      <c r="AK30" s="222">
        <f>ROUND(AW94, 2)</f>
        <v>0</v>
      </c>
      <c r="AL30" s="223"/>
      <c r="AM30" s="223"/>
      <c r="AN30" s="223"/>
      <c r="AO30" s="223"/>
      <c r="AP30" s="37"/>
      <c r="AQ30" s="37"/>
      <c r="AR30" s="38"/>
      <c r="BE30" s="236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224">
        <v>0.21</v>
      </c>
      <c r="M31" s="223"/>
      <c r="N31" s="223"/>
      <c r="O31" s="223"/>
      <c r="P31" s="223"/>
      <c r="Q31" s="37"/>
      <c r="R31" s="37"/>
      <c r="S31" s="37"/>
      <c r="T31" s="37"/>
      <c r="U31" s="37"/>
      <c r="V31" s="37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7"/>
      <c r="AG31" s="37"/>
      <c r="AH31" s="37"/>
      <c r="AI31" s="37"/>
      <c r="AJ31" s="37"/>
      <c r="AK31" s="222">
        <v>0</v>
      </c>
      <c r="AL31" s="223"/>
      <c r="AM31" s="223"/>
      <c r="AN31" s="223"/>
      <c r="AO31" s="223"/>
      <c r="AP31" s="37"/>
      <c r="AQ31" s="37"/>
      <c r="AR31" s="38"/>
      <c r="BE31" s="236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224">
        <v>0.15</v>
      </c>
      <c r="M32" s="223"/>
      <c r="N32" s="223"/>
      <c r="O32" s="223"/>
      <c r="P32" s="223"/>
      <c r="Q32" s="37"/>
      <c r="R32" s="37"/>
      <c r="S32" s="37"/>
      <c r="T32" s="37"/>
      <c r="U32" s="37"/>
      <c r="V32" s="37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7"/>
      <c r="AG32" s="37"/>
      <c r="AH32" s="37"/>
      <c r="AI32" s="37"/>
      <c r="AJ32" s="37"/>
      <c r="AK32" s="222">
        <v>0</v>
      </c>
      <c r="AL32" s="223"/>
      <c r="AM32" s="223"/>
      <c r="AN32" s="223"/>
      <c r="AO32" s="223"/>
      <c r="AP32" s="37"/>
      <c r="AQ32" s="37"/>
      <c r="AR32" s="38"/>
      <c r="BE32" s="236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224">
        <v>0</v>
      </c>
      <c r="M33" s="223"/>
      <c r="N33" s="223"/>
      <c r="O33" s="223"/>
      <c r="P33" s="223"/>
      <c r="Q33" s="37"/>
      <c r="R33" s="37"/>
      <c r="S33" s="37"/>
      <c r="T33" s="37"/>
      <c r="U33" s="37"/>
      <c r="V33" s="37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7"/>
      <c r="AG33" s="37"/>
      <c r="AH33" s="37"/>
      <c r="AI33" s="37"/>
      <c r="AJ33" s="37"/>
      <c r="AK33" s="222">
        <v>0</v>
      </c>
      <c r="AL33" s="223"/>
      <c r="AM33" s="223"/>
      <c r="AN33" s="223"/>
      <c r="AO33" s="223"/>
      <c r="AP33" s="37"/>
      <c r="AQ33" s="37"/>
      <c r="AR33" s="38"/>
      <c r="BE33" s="23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5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25" t="s">
        <v>49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6"/>
      <c r="AM35" s="226"/>
      <c r="AN35" s="226"/>
      <c r="AO35" s="22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1" t="str">
        <f>K6</f>
        <v>Dodávka a osazování tabulí na označení stanic a zastávek včetně orientačních tabulí v obvodu OŘ Praha na rok 2023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3" t="str">
        <f>IF(AN8= "","",AN8)</f>
        <v>7. 10. 2022</v>
      </c>
      <c r="AN87" s="213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4" t="str">
        <f>IF(E17="","",E17)</f>
        <v xml:space="preserve"> </v>
      </c>
      <c r="AN89" s="215"/>
      <c r="AO89" s="215"/>
      <c r="AP89" s="215"/>
      <c r="AQ89" s="32"/>
      <c r="AR89" s="35"/>
      <c r="AS89" s="216" t="s">
        <v>57</v>
      </c>
      <c r="AT89" s="21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14" t="str">
        <f>IF(E20="","",E20)</f>
        <v>L. Ulrich, DiS.</v>
      </c>
      <c r="AN90" s="215"/>
      <c r="AO90" s="215"/>
      <c r="AP90" s="215"/>
      <c r="AQ90" s="32"/>
      <c r="AR90" s="35"/>
      <c r="AS90" s="218"/>
      <c r="AT90" s="21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0"/>
      <c r="AT91" s="22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06" t="s">
        <v>58</v>
      </c>
      <c r="D92" s="207"/>
      <c r="E92" s="207"/>
      <c r="F92" s="207"/>
      <c r="G92" s="207"/>
      <c r="H92" s="69"/>
      <c r="I92" s="208" t="s">
        <v>59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60</v>
      </c>
      <c r="AH92" s="207"/>
      <c r="AI92" s="207"/>
      <c r="AJ92" s="207"/>
      <c r="AK92" s="207"/>
      <c r="AL92" s="207"/>
      <c r="AM92" s="207"/>
      <c r="AN92" s="208" t="s">
        <v>61</v>
      </c>
      <c r="AO92" s="207"/>
      <c r="AP92" s="210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76</v>
      </c>
      <c r="BT94" s="87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0" s="7" customFormat="1" ht="50.25" customHeight="1">
      <c r="A95" s="88" t="s">
        <v>80</v>
      </c>
      <c r="B95" s="89"/>
      <c r="C95" s="90"/>
      <c r="D95" s="231" t="s">
        <v>14</v>
      </c>
      <c r="E95" s="231"/>
      <c r="F95" s="231"/>
      <c r="G95" s="231"/>
      <c r="H95" s="231"/>
      <c r="I95" s="91"/>
      <c r="J95" s="231" t="s">
        <v>17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'OR_PHA - Dodávka a osazov...'!J28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92" t="s">
        <v>81</v>
      </c>
      <c r="AR95" s="93"/>
      <c r="AS95" s="94">
        <v>0</v>
      </c>
      <c r="AT95" s="95">
        <f>ROUND(SUM(AV95:AW95),2)</f>
        <v>0</v>
      </c>
      <c r="AU95" s="96">
        <f>'OR_PHA - Dodávka a osazov...'!P120</f>
        <v>0</v>
      </c>
      <c r="AV95" s="95">
        <f>'OR_PHA - Dodávka a osazov...'!J31</f>
        <v>0</v>
      </c>
      <c r="AW95" s="95">
        <f>'OR_PHA - Dodávka a osazov...'!J32</f>
        <v>0</v>
      </c>
      <c r="AX95" s="95">
        <f>'OR_PHA - Dodávka a osazov...'!J33</f>
        <v>0</v>
      </c>
      <c r="AY95" s="95">
        <f>'OR_PHA - Dodávka a osazov...'!J34</f>
        <v>0</v>
      </c>
      <c r="AZ95" s="95">
        <f>'OR_PHA - Dodávka a osazov...'!F31</f>
        <v>0</v>
      </c>
      <c r="BA95" s="95">
        <f>'OR_PHA - Dodávka a osazov...'!F32</f>
        <v>0</v>
      </c>
      <c r="BB95" s="95">
        <f>'OR_PHA - Dodávka a osazov...'!F33</f>
        <v>0</v>
      </c>
      <c r="BC95" s="95">
        <f>'OR_PHA - Dodávka a osazov...'!F34</f>
        <v>0</v>
      </c>
      <c r="BD95" s="97">
        <f>'OR_PHA - Dodávka a osazov...'!F35</f>
        <v>0</v>
      </c>
      <c r="BT95" s="98" t="s">
        <v>82</v>
      </c>
      <c r="BU95" s="98" t="s">
        <v>83</v>
      </c>
      <c r="BV95" s="98" t="s">
        <v>78</v>
      </c>
      <c r="BW95" s="98" t="s">
        <v>5</v>
      </c>
      <c r="BX95" s="98" t="s">
        <v>79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bVzTeBxI5p3boymf8pOYEaiSrfqtQLv67b4rz4cEN08gzVCLrm92RazrVaVLVsCbRodmtjHY5POSpAu7Abwhjw==" saltValue="M8wfBuhOYb6lyLVo36SCUHUuvV/1q9+GlHMqAoezI10O1JIK0XllL87ieb3nrsRydKngsJz/4USI/Jxd6Ku+b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a osaz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5"/>
  <sheetViews>
    <sheetView showGridLines="0" tabSelected="1" workbookViewId="0">
      <selection activeCell="H9" sqref="H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84</v>
      </c>
    </row>
    <row r="4" spans="1:46" s="1" customFormat="1" ht="24.95" customHeight="1">
      <c r="B4" s="16"/>
      <c r="D4" s="101" t="s">
        <v>473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47" t="s">
        <v>478</v>
      </c>
      <c r="F7" s="248"/>
      <c r="G7" s="248"/>
      <c r="H7" s="248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>
        <v>45239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stavby'!AN13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49" t="str">
        <f>'Rekapitulace stavby'!E14</f>
        <v>Vyplň údaj</v>
      </c>
      <c r="F16" s="250"/>
      <c r="G16" s="250"/>
      <c r="H16" s="250"/>
      <c r="I16" s="103" t="s">
        <v>28</v>
      </c>
      <c r="J16" s="26" t="str">
        <f>'Rekapitulace stavby'!AN14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stavby'!AN16="","",'Rekapitulace stavby'!AN16)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stavby'!E17="","",'Rekapitulace stavby'!E17)</f>
        <v xml:space="preserve"> </v>
      </c>
      <c r="F19" s="30"/>
      <c r="G19" s="30"/>
      <c r="H19" s="30"/>
      <c r="I19" s="103" t="s">
        <v>28</v>
      </c>
      <c r="J19" s="104" t="str">
        <f>IF('Rekapitulace stavby'!AN17="","",'Rekapitulace stavby'!AN17)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34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36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51" t="s">
        <v>1</v>
      </c>
      <c r="F25" s="251"/>
      <c r="G25" s="251"/>
      <c r="H25" s="25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37</v>
      </c>
      <c r="E28" s="30"/>
      <c r="F28" s="30"/>
      <c r="G28" s="30"/>
      <c r="H28" s="30"/>
      <c r="I28" s="30"/>
      <c r="J28" s="111">
        <f>ROUND(J120,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39</v>
      </c>
      <c r="G30" s="30"/>
      <c r="H30" s="30"/>
      <c r="I30" s="112" t="s">
        <v>38</v>
      </c>
      <c r="J30" s="112" t="s">
        <v>40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41</v>
      </c>
      <c r="E31" s="103" t="s">
        <v>42</v>
      </c>
      <c r="F31" s="114">
        <f>ROUND((SUM(BE120:BE284)),  2)</f>
        <v>0</v>
      </c>
      <c r="G31" s="30"/>
      <c r="H31" s="30"/>
      <c r="I31" s="115">
        <v>0.21</v>
      </c>
      <c r="J31" s="114">
        <f>ROUND(((SUM(BE120:BE284))*I31),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43</v>
      </c>
      <c r="F32" s="114">
        <f>ROUND((SUM(BF120:BF284)),  2)</f>
        <v>0</v>
      </c>
      <c r="G32" s="30"/>
      <c r="H32" s="30"/>
      <c r="I32" s="115">
        <v>0.15</v>
      </c>
      <c r="J32" s="114">
        <f>ROUND(((SUM(BF120:BF284))*I32),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44</v>
      </c>
      <c r="F33" s="114">
        <f>ROUND((SUM(BG120:BG284)),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45</v>
      </c>
      <c r="F34" s="114">
        <f>ROUND((SUM(BH120:BH284)),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46</v>
      </c>
      <c r="F35" s="114">
        <f>ROUND((SUM(BI120:BI284)),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50</v>
      </c>
      <c r="E50" s="124"/>
      <c r="F50" s="124"/>
      <c r="G50" s="123" t="s">
        <v>51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52</v>
      </c>
      <c r="E61" s="126"/>
      <c r="F61" s="127" t="s">
        <v>53</v>
      </c>
      <c r="G61" s="125" t="s">
        <v>52</v>
      </c>
      <c r="H61" s="126"/>
      <c r="I61" s="126"/>
      <c r="J61" s="128" t="s">
        <v>53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54</v>
      </c>
      <c r="E65" s="129"/>
      <c r="F65" s="129"/>
      <c r="G65" s="123" t="s">
        <v>55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52</v>
      </c>
      <c r="E76" s="126"/>
      <c r="F76" s="127" t="s">
        <v>53</v>
      </c>
      <c r="G76" s="125" t="s">
        <v>52</v>
      </c>
      <c r="H76" s="126"/>
      <c r="I76" s="126"/>
      <c r="J76" s="128" t="s">
        <v>53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474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1" t="str">
        <f>E7</f>
        <v>Dodávka a osazování tabulí na označení stanic a zastávek včetně orientačních tabulí v obvodu OŘ Praha na rok 2024</v>
      </c>
      <c r="F85" s="246"/>
      <c r="G85" s="246"/>
      <c r="H85" s="24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 xml:space="preserve"> </v>
      </c>
      <c r="G87" s="32"/>
      <c r="H87" s="32"/>
      <c r="I87" s="25" t="s">
        <v>22</v>
      </c>
      <c r="J87" s="62">
        <f>IF(J10="","",J10)</f>
        <v>45239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34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85</v>
      </c>
      <c r="D92" s="135"/>
      <c r="E92" s="135"/>
      <c r="F92" s="135"/>
      <c r="G92" s="135"/>
      <c r="H92" s="135"/>
      <c r="I92" s="135"/>
      <c r="J92" s="136" t="s">
        <v>86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475</v>
      </c>
      <c r="D94" s="32"/>
      <c r="E94" s="32"/>
      <c r="F94" s="32"/>
      <c r="G94" s="32"/>
      <c r="H94" s="32"/>
      <c r="I94" s="32"/>
      <c r="J94" s="80">
        <f>J120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87</v>
      </c>
    </row>
    <row r="95" spans="1:47" s="9" customFormat="1" ht="24.95" customHeight="1">
      <c r="B95" s="138"/>
      <c r="C95" s="139"/>
      <c r="D95" s="140" t="s">
        <v>88</v>
      </c>
      <c r="E95" s="141"/>
      <c r="F95" s="141"/>
      <c r="G95" s="141"/>
      <c r="H95" s="141"/>
      <c r="I95" s="141"/>
      <c r="J95" s="142">
        <f>J121</f>
        <v>0</v>
      </c>
      <c r="K95" s="139"/>
      <c r="L95" s="143"/>
    </row>
    <row r="96" spans="1:47" s="9" customFormat="1" ht="24.95" customHeight="1">
      <c r="B96" s="138"/>
      <c r="C96" s="139"/>
      <c r="D96" s="140" t="s">
        <v>89</v>
      </c>
      <c r="E96" s="141"/>
      <c r="F96" s="141"/>
      <c r="G96" s="141"/>
      <c r="H96" s="141"/>
      <c r="I96" s="141"/>
      <c r="J96" s="142">
        <f>J168</f>
        <v>0</v>
      </c>
      <c r="K96" s="139"/>
      <c r="L96" s="143"/>
    </row>
    <row r="97" spans="1:31" s="9" customFormat="1" ht="24.95" customHeight="1">
      <c r="B97" s="138"/>
      <c r="C97" s="139"/>
      <c r="D97" s="140" t="s">
        <v>90</v>
      </c>
      <c r="E97" s="141"/>
      <c r="F97" s="141"/>
      <c r="G97" s="141"/>
      <c r="H97" s="141"/>
      <c r="I97" s="141"/>
      <c r="J97" s="142">
        <f>J219</f>
        <v>0</v>
      </c>
      <c r="K97" s="139"/>
      <c r="L97" s="143"/>
    </row>
    <row r="98" spans="1:31" s="9" customFormat="1" ht="24.95" customHeight="1">
      <c r="B98" s="138"/>
      <c r="C98" s="139"/>
      <c r="D98" s="140" t="s">
        <v>91</v>
      </c>
      <c r="E98" s="141"/>
      <c r="F98" s="141"/>
      <c r="G98" s="141"/>
      <c r="H98" s="141"/>
      <c r="I98" s="141"/>
      <c r="J98" s="142">
        <f>J244</f>
        <v>0</v>
      </c>
      <c r="K98" s="139"/>
      <c r="L98" s="143"/>
    </row>
    <row r="99" spans="1:31" s="9" customFormat="1" ht="24.95" customHeight="1">
      <c r="B99" s="138"/>
      <c r="C99" s="139"/>
      <c r="D99" s="140" t="s">
        <v>92</v>
      </c>
      <c r="E99" s="141"/>
      <c r="F99" s="141"/>
      <c r="G99" s="141"/>
      <c r="H99" s="141"/>
      <c r="I99" s="141"/>
      <c r="J99" s="142">
        <f>J269</f>
        <v>0</v>
      </c>
      <c r="K99" s="139"/>
      <c r="L99" s="143"/>
    </row>
    <row r="100" spans="1:31" s="9" customFormat="1" ht="24.95" customHeight="1">
      <c r="B100" s="138"/>
      <c r="C100" s="139"/>
      <c r="D100" s="140" t="s">
        <v>93</v>
      </c>
      <c r="E100" s="141"/>
      <c r="F100" s="141"/>
      <c r="G100" s="141"/>
      <c r="H100" s="141"/>
      <c r="I100" s="141"/>
      <c r="J100" s="142">
        <f>J275</f>
        <v>0</v>
      </c>
      <c r="K100" s="139"/>
      <c r="L100" s="143"/>
    </row>
    <row r="101" spans="1:31" s="9" customFormat="1" ht="24.95" customHeight="1">
      <c r="B101" s="138"/>
      <c r="C101" s="139"/>
      <c r="D101" s="140" t="s">
        <v>94</v>
      </c>
      <c r="E101" s="141"/>
      <c r="F101" s="141"/>
      <c r="G101" s="141"/>
      <c r="H101" s="141"/>
      <c r="I101" s="141"/>
      <c r="J101" s="142">
        <f>J281</f>
        <v>0</v>
      </c>
      <c r="K101" s="139"/>
      <c r="L101" s="143"/>
    </row>
    <row r="102" spans="1:31" s="9" customFormat="1" ht="24.95" customHeight="1">
      <c r="B102" s="138"/>
      <c r="C102" s="139"/>
      <c r="D102" s="140" t="s">
        <v>95</v>
      </c>
      <c r="E102" s="141"/>
      <c r="F102" s="141"/>
      <c r="G102" s="141"/>
      <c r="H102" s="141"/>
      <c r="I102" s="141"/>
      <c r="J102" s="142">
        <f>J283</f>
        <v>0</v>
      </c>
      <c r="K102" s="139"/>
      <c r="L102" s="143"/>
    </row>
    <row r="103" spans="1:31" s="2" customFormat="1" ht="21.75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477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30" customHeight="1">
      <c r="A112" s="30"/>
      <c r="B112" s="31"/>
      <c r="C112" s="32"/>
      <c r="D112" s="32"/>
      <c r="E112" s="211" t="str">
        <f>E7</f>
        <v>Dodávka a osazování tabulí na označení stanic a zastávek včetně orientačních tabulí v obvodu OŘ Praha na rok 2024</v>
      </c>
      <c r="F112" s="246"/>
      <c r="G112" s="246"/>
      <c r="H112" s="246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F10</f>
        <v xml:space="preserve"> </v>
      </c>
      <c r="G114" s="32"/>
      <c r="H114" s="32"/>
      <c r="I114" s="25" t="s">
        <v>22</v>
      </c>
      <c r="J114" s="62">
        <f>IF(J10="","",J10)</f>
        <v>45239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E13</f>
        <v>Správa železnic, státní organizace</v>
      </c>
      <c r="G116" s="32"/>
      <c r="H116" s="32"/>
      <c r="I116" s="25" t="s">
        <v>32</v>
      </c>
      <c r="J116" s="28" t="str">
        <f>E19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30</v>
      </c>
      <c r="D117" s="32"/>
      <c r="E117" s="32"/>
      <c r="F117" s="23" t="str">
        <f>IF(E16="","",E16)</f>
        <v>Vyplň údaj</v>
      </c>
      <c r="G117" s="32"/>
      <c r="H117" s="32"/>
      <c r="I117" s="25" t="s">
        <v>34</v>
      </c>
      <c r="J117" s="28">
        <f>E22</f>
        <v>0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0" customFormat="1" ht="29.25" customHeight="1">
      <c r="A119" s="144"/>
      <c r="B119" s="145"/>
      <c r="C119" s="146" t="s">
        <v>96</v>
      </c>
      <c r="D119" s="147" t="s">
        <v>62</v>
      </c>
      <c r="E119" s="147" t="s">
        <v>58</v>
      </c>
      <c r="F119" s="147" t="s">
        <v>59</v>
      </c>
      <c r="G119" s="147" t="s">
        <v>97</v>
      </c>
      <c r="H119" s="147" t="s">
        <v>98</v>
      </c>
      <c r="I119" s="147" t="s">
        <v>99</v>
      </c>
      <c r="J119" s="148" t="s">
        <v>86</v>
      </c>
      <c r="K119" s="149" t="s">
        <v>100</v>
      </c>
      <c r="L119" s="150"/>
      <c r="M119" s="71" t="s">
        <v>1</v>
      </c>
      <c r="N119" s="72" t="s">
        <v>41</v>
      </c>
      <c r="O119" s="72" t="s">
        <v>101</v>
      </c>
      <c r="P119" s="72" t="s">
        <v>102</v>
      </c>
      <c r="Q119" s="72" t="s">
        <v>103</v>
      </c>
      <c r="R119" s="72" t="s">
        <v>104</v>
      </c>
      <c r="S119" s="72" t="s">
        <v>105</v>
      </c>
      <c r="T119" s="73" t="s">
        <v>106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pans="1:65" s="2" customFormat="1" ht="22.9" customHeight="1">
      <c r="A120" s="30"/>
      <c r="B120" s="31"/>
      <c r="C120" s="78" t="s">
        <v>476</v>
      </c>
      <c r="D120" s="32"/>
      <c r="E120" s="32"/>
      <c r="F120" s="32"/>
      <c r="G120" s="32"/>
      <c r="H120" s="32"/>
      <c r="I120" s="32"/>
      <c r="J120" s="151">
        <f>BK120</f>
        <v>0</v>
      </c>
      <c r="K120" s="32"/>
      <c r="L120" s="35"/>
      <c r="M120" s="74"/>
      <c r="N120" s="152"/>
      <c r="O120" s="75"/>
      <c r="P120" s="153">
        <f>P121+P168+P219+P244+P269+P275+P281+P283</f>
        <v>0</v>
      </c>
      <c r="Q120" s="75"/>
      <c r="R120" s="153">
        <f>R121+R168+R219+R244+R269+R275+R281+R283</f>
        <v>0</v>
      </c>
      <c r="S120" s="75"/>
      <c r="T120" s="154">
        <f>T121+T168+T219+T244+T269+T275+T281+T283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76</v>
      </c>
      <c r="AU120" s="13" t="s">
        <v>87</v>
      </c>
      <c r="BK120" s="155">
        <f>BK121+BK168+BK219+BK244+BK269+BK275+BK281+BK283</f>
        <v>0</v>
      </c>
    </row>
    <row r="121" spans="1:65" s="11" customFormat="1" ht="25.9" customHeight="1">
      <c r="B121" s="156"/>
      <c r="C121" s="157"/>
      <c r="D121" s="158" t="s">
        <v>76</v>
      </c>
      <c r="E121" s="159" t="s">
        <v>107</v>
      </c>
      <c r="F121" s="159" t="s">
        <v>108</v>
      </c>
      <c r="G121" s="157"/>
      <c r="H121" s="157"/>
      <c r="I121" s="160"/>
      <c r="J121" s="161">
        <f>BK121</f>
        <v>0</v>
      </c>
      <c r="K121" s="157"/>
      <c r="L121" s="162"/>
      <c r="M121" s="163"/>
      <c r="N121" s="164"/>
      <c r="O121" s="164"/>
      <c r="P121" s="165">
        <f>SUM(P122:P167)</f>
        <v>0</v>
      </c>
      <c r="Q121" s="164"/>
      <c r="R121" s="165">
        <f>SUM(R122:R167)</f>
        <v>0</v>
      </c>
      <c r="S121" s="164"/>
      <c r="T121" s="166">
        <f>SUM(T122:T167)</f>
        <v>0</v>
      </c>
      <c r="AR121" s="167" t="s">
        <v>82</v>
      </c>
      <c r="AT121" s="168" t="s">
        <v>76</v>
      </c>
      <c r="AU121" s="168" t="s">
        <v>77</v>
      </c>
      <c r="AY121" s="167" t="s">
        <v>109</v>
      </c>
      <c r="BK121" s="169">
        <f>SUM(BK122:BK167)</f>
        <v>0</v>
      </c>
    </row>
    <row r="122" spans="1:65" s="2" customFormat="1" ht="24.2" customHeight="1">
      <c r="A122" s="30"/>
      <c r="B122" s="31"/>
      <c r="C122" s="170" t="s">
        <v>82</v>
      </c>
      <c r="D122" s="170" t="s">
        <v>110</v>
      </c>
      <c r="E122" s="171" t="s">
        <v>111</v>
      </c>
      <c r="F122" s="172" t="s">
        <v>112</v>
      </c>
      <c r="G122" s="173" t="s">
        <v>113</v>
      </c>
      <c r="H122" s="174">
        <v>120</v>
      </c>
      <c r="I122" s="175"/>
      <c r="J122" s="176">
        <f>ROUND(I122*H122,2)</f>
        <v>0</v>
      </c>
      <c r="K122" s="177"/>
      <c r="L122" s="35"/>
      <c r="M122" s="178" t="s">
        <v>1</v>
      </c>
      <c r="N122" s="179" t="s">
        <v>42</v>
      </c>
      <c r="O122" s="67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2" t="s">
        <v>114</v>
      </c>
      <c r="AT122" s="182" t="s">
        <v>110</v>
      </c>
      <c r="AU122" s="182" t="s">
        <v>82</v>
      </c>
      <c r="AY122" s="13" t="s">
        <v>109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82</v>
      </c>
      <c r="BK122" s="183">
        <f>ROUND(I122*H122,2)</f>
        <v>0</v>
      </c>
      <c r="BL122" s="13" t="s">
        <v>114</v>
      </c>
      <c r="BM122" s="182" t="s">
        <v>115</v>
      </c>
    </row>
    <row r="123" spans="1:65" s="2" customFormat="1" ht="97.5">
      <c r="A123" s="30"/>
      <c r="B123" s="31"/>
      <c r="C123" s="32"/>
      <c r="D123" s="184" t="s">
        <v>116</v>
      </c>
      <c r="E123" s="32"/>
      <c r="F123" s="185" t="s">
        <v>117</v>
      </c>
      <c r="G123" s="32"/>
      <c r="H123" s="32"/>
      <c r="I123" s="186"/>
      <c r="J123" s="32"/>
      <c r="K123" s="32"/>
      <c r="L123" s="35"/>
      <c r="M123" s="187"/>
      <c r="N123" s="188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116</v>
      </c>
      <c r="AU123" s="13" t="s">
        <v>82</v>
      </c>
    </row>
    <row r="124" spans="1:65" s="2" customFormat="1" ht="24.2" customHeight="1">
      <c r="A124" s="30"/>
      <c r="B124" s="31"/>
      <c r="C124" s="170" t="s">
        <v>84</v>
      </c>
      <c r="D124" s="170" t="s">
        <v>110</v>
      </c>
      <c r="E124" s="171" t="s">
        <v>118</v>
      </c>
      <c r="F124" s="172" t="s">
        <v>119</v>
      </c>
      <c r="G124" s="173" t="s">
        <v>113</v>
      </c>
      <c r="H124" s="174">
        <v>80</v>
      </c>
      <c r="I124" s="175"/>
      <c r="J124" s="176">
        <f>ROUND(I124*H124,2)</f>
        <v>0</v>
      </c>
      <c r="K124" s="177"/>
      <c r="L124" s="35"/>
      <c r="M124" s="178" t="s">
        <v>1</v>
      </c>
      <c r="N124" s="179" t="s">
        <v>42</v>
      </c>
      <c r="O124" s="6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114</v>
      </c>
      <c r="AT124" s="182" t="s">
        <v>110</v>
      </c>
      <c r="AU124" s="182" t="s">
        <v>82</v>
      </c>
      <c r="AY124" s="13" t="s">
        <v>109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3" t="s">
        <v>82</v>
      </c>
      <c r="BK124" s="183">
        <f>ROUND(I124*H124,2)</f>
        <v>0</v>
      </c>
      <c r="BL124" s="13" t="s">
        <v>114</v>
      </c>
      <c r="BM124" s="182" t="s">
        <v>120</v>
      </c>
    </row>
    <row r="125" spans="1:65" s="2" customFormat="1" ht="165.75">
      <c r="A125" s="30"/>
      <c r="B125" s="31"/>
      <c r="C125" s="32"/>
      <c r="D125" s="184" t="s">
        <v>116</v>
      </c>
      <c r="E125" s="32"/>
      <c r="F125" s="185" t="s">
        <v>121</v>
      </c>
      <c r="G125" s="32"/>
      <c r="H125" s="32"/>
      <c r="I125" s="186"/>
      <c r="J125" s="32"/>
      <c r="K125" s="32"/>
      <c r="L125" s="35"/>
      <c r="M125" s="187"/>
      <c r="N125" s="188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116</v>
      </c>
      <c r="AU125" s="13" t="s">
        <v>82</v>
      </c>
    </row>
    <row r="126" spans="1:65" s="2" customFormat="1" ht="24.2" customHeight="1">
      <c r="A126" s="30"/>
      <c r="B126" s="31"/>
      <c r="C126" s="170" t="s">
        <v>122</v>
      </c>
      <c r="D126" s="170" t="s">
        <v>110</v>
      </c>
      <c r="E126" s="171" t="s">
        <v>123</v>
      </c>
      <c r="F126" s="172" t="s">
        <v>124</v>
      </c>
      <c r="G126" s="173" t="s">
        <v>113</v>
      </c>
      <c r="H126" s="174">
        <v>40</v>
      </c>
      <c r="I126" s="175"/>
      <c r="J126" s="176">
        <f>ROUND(I126*H126,2)</f>
        <v>0</v>
      </c>
      <c r="K126" s="177"/>
      <c r="L126" s="35"/>
      <c r="M126" s="178" t="s">
        <v>1</v>
      </c>
      <c r="N126" s="179" t="s">
        <v>42</v>
      </c>
      <c r="O126" s="6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114</v>
      </c>
      <c r="AT126" s="182" t="s">
        <v>110</v>
      </c>
      <c r="AU126" s="182" t="s">
        <v>82</v>
      </c>
      <c r="AY126" s="13" t="s">
        <v>109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3" t="s">
        <v>82</v>
      </c>
      <c r="BK126" s="183">
        <f>ROUND(I126*H126,2)</f>
        <v>0</v>
      </c>
      <c r="BL126" s="13" t="s">
        <v>114</v>
      </c>
      <c r="BM126" s="182" t="s">
        <v>125</v>
      </c>
    </row>
    <row r="127" spans="1:65" s="2" customFormat="1" ht="165.75">
      <c r="A127" s="30"/>
      <c r="B127" s="31"/>
      <c r="C127" s="32"/>
      <c r="D127" s="184" t="s">
        <v>116</v>
      </c>
      <c r="E127" s="32"/>
      <c r="F127" s="185" t="s">
        <v>126</v>
      </c>
      <c r="G127" s="32"/>
      <c r="H127" s="32"/>
      <c r="I127" s="186"/>
      <c r="J127" s="32"/>
      <c r="K127" s="32"/>
      <c r="L127" s="35"/>
      <c r="M127" s="187"/>
      <c r="N127" s="188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116</v>
      </c>
      <c r="AU127" s="13" t="s">
        <v>82</v>
      </c>
    </row>
    <row r="128" spans="1:65" s="2" customFormat="1" ht="33" customHeight="1">
      <c r="A128" s="30"/>
      <c r="B128" s="31"/>
      <c r="C128" s="189" t="s">
        <v>114</v>
      </c>
      <c r="D128" s="189" t="s">
        <v>127</v>
      </c>
      <c r="E128" s="190" t="s">
        <v>128</v>
      </c>
      <c r="F128" s="191" t="s">
        <v>129</v>
      </c>
      <c r="G128" s="192" t="s">
        <v>130</v>
      </c>
      <c r="H128" s="193">
        <v>100</v>
      </c>
      <c r="I128" s="194"/>
      <c r="J128" s="195">
        <f>ROUND(I128*H128,2)</f>
        <v>0</v>
      </c>
      <c r="K128" s="196"/>
      <c r="L128" s="197"/>
      <c r="M128" s="198" t="s">
        <v>1</v>
      </c>
      <c r="N128" s="199" t="s">
        <v>42</v>
      </c>
      <c r="O128" s="6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131</v>
      </c>
      <c r="AT128" s="182" t="s">
        <v>127</v>
      </c>
      <c r="AU128" s="182" t="s">
        <v>82</v>
      </c>
      <c r="AY128" s="13" t="s">
        <v>109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82</v>
      </c>
      <c r="BK128" s="183">
        <f>ROUND(I128*H128,2)</f>
        <v>0</v>
      </c>
      <c r="BL128" s="13" t="s">
        <v>114</v>
      </c>
      <c r="BM128" s="182" t="s">
        <v>132</v>
      </c>
    </row>
    <row r="129" spans="1:65" s="2" customFormat="1" ht="58.5">
      <c r="A129" s="30"/>
      <c r="B129" s="31"/>
      <c r="C129" s="32"/>
      <c r="D129" s="184" t="s">
        <v>116</v>
      </c>
      <c r="E129" s="32"/>
      <c r="F129" s="185" t="s">
        <v>133</v>
      </c>
      <c r="G129" s="32"/>
      <c r="H129" s="32"/>
      <c r="I129" s="186"/>
      <c r="J129" s="32"/>
      <c r="K129" s="32"/>
      <c r="L129" s="35"/>
      <c r="M129" s="187"/>
      <c r="N129" s="188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116</v>
      </c>
      <c r="AU129" s="13" t="s">
        <v>82</v>
      </c>
    </row>
    <row r="130" spans="1:65" s="2" customFormat="1" ht="33" customHeight="1">
      <c r="A130" s="30"/>
      <c r="B130" s="31"/>
      <c r="C130" s="189" t="s">
        <v>134</v>
      </c>
      <c r="D130" s="189" t="s">
        <v>127</v>
      </c>
      <c r="E130" s="190" t="s">
        <v>135</v>
      </c>
      <c r="F130" s="191" t="s">
        <v>136</v>
      </c>
      <c r="G130" s="192" t="s">
        <v>130</v>
      </c>
      <c r="H130" s="193">
        <v>20</v>
      </c>
      <c r="I130" s="194"/>
      <c r="J130" s="195">
        <f>ROUND(I130*H130,2)</f>
        <v>0</v>
      </c>
      <c r="K130" s="196"/>
      <c r="L130" s="197"/>
      <c r="M130" s="198" t="s">
        <v>1</v>
      </c>
      <c r="N130" s="199" t="s">
        <v>42</v>
      </c>
      <c r="O130" s="6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131</v>
      </c>
      <c r="AT130" s="182" t="s">
        <v>127</v>
      </c>
      <c r="AU130" s="182" t="s">
        <v>82</v>
      </c>
      <c r="AY130" s="13" t="s">
        <v>109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3" t="s">
        <v>82</v>
      </c>
      <c r="BK130" s="183">
        <f>ROUND(I130*H130,2)</f>
        <v>0</v>
      </c>
      <c r="BL130" s="13" t="s">
        <v>114</v>
      </c>
      <c r="BM130" s="182" t="s">
        <v>137</v>
      </c>
    </row>
    <row r="131" spans="1:65" s="2" customFormat="1" ht="58.5">
      <c r="A131" s="30"/>
      <c r="B131" s="31"/>
      <c r="C131" s="32"/>
      <c r="D131" s="184" t="s">
        <v>116</v>
      </c>
      <c r="E131" s="32"/>
      <c r="F131" s="185" t="s">
        <v>133</v>
      </c>
      <c r="G131" s="32"/>
      <c r="H131" s="32"/>
      <c r="I131" s="186"/>
      <c r="J131" s="32"/>
      <c r="K131" s="32"/>
      <c r="L131" s="35"/>
      <c r="M131" s="187"/>
      <c r="N131" s="188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116</v>
      </c>
      <c r="AU131" s="13" t="s">
        <v>82</v>
      </c>
    </row>
    <row r="132" spans="1:65" s="2" customFormat="1" ht="24.2" customHeight="1">
      <c r="A132" s="30"/>
      <c r="B132" s="31"/>
      <c r="C132" s="170" t="s">
        <v>138</v>
      </c>
      <c r="D132" s="170" t="s">
        <v>110</v>
      </c>
      <c r="E132" s="171" t="s">
        <v>139</v>
      </c>
      <c r="F132" s="172" t="s">
        <v>140</v>
      </c>
      <c r="G132" s="173" t="s">
        <v>113</v>
      </c>
      <c r="H132" s="174">
        <v>45</v>
      </c>
      <c r="I132" s="175"/>
      <c r="J132" s="176">
        <f>ROUND(I132*H132,2)</f>
        <v>0</v>
      </c>
      <c r="K132" s="177"/>
      <c r="L132" s="35"/>
      <c r="M132" s="178" t="s">
        <v>1</v>
      </c>
      <c r="N132" s="179" t="s">
        <v>42</v>
      </c>
      <c r="O132" s="6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114</v>
      </c>
      <c r="AT132" s="182" t="s">
        <v>110</v>
      </c>
      <c r="AU132" s="182" t="s">
        <v>82</v>
      </c>
      <c r="AY132" s="13" t="s">
        <v>109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3" t="s">
        <v>82</v>
      </c>
      <c r="BK132" s="183">
        <f>ROUND(I132*H132,2)</f>
        <v>0</v>
      </c>
      <c r="BL132" s="13" t="s">
        <v>114</v>
      </c>
      <c r="BM132" s="182" t="s">
        <v>141</v>
      </c>
    </row>
    <row r="133" spans="1:65" s="2" customFormat="1" ht="97.5">
      <c r="A133" s="30"/>
      <c r="B133" s="31"/>
      <c r="C133" s="32"/>
      <c r="D133" s="184" t="s">
        <v>116</v>
      </c>
      <c r="E133" s="32"/>
      <c r="F133" s="185" t="s">
        <v>117</v>
      </c>
      <c r="G133" s="32"/>
      <c r="H133" s="32"/>
      <c r="I133" s="186"/>
      <c r="J133" s="32"/>
      <c r="K133" s="32"/>
      <c r="L133" s="35"/>
      <c r="M133" s="187"/>
      <c r="N133" s="188"/>
      <c r="O133" s="67"/>
      <c r="P133" s="67"/>
      <c r="Q133" s="67"/>
      <c r="R133" s="67"/>
      <c r="S133" s="67"/>
      <c r="T133" s="68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116</v>
      </c>
      <c r="AU133" s="13" t="s">
        <v>82</v>
      </c>
    </row>
    <row r="134" spans="1:65" s="2" customFormat="1" ht="16.5" customHeight="1">
      <c r="A134" s="30"/>
      <c r="B134" s="31"/>
      <c r="C134" s="170" t="s">
        <v>142</v>
      </c>
      <c r="D134" s="170" t="s">
        <v>110</v>
      </c>
      <c r="E134" s="171" t="s">
        <v>143</v>
      </c>
      <c r="F134" s="172" t="s">
        <v>144</v>
      </c>
      <c r="G134" s="173" t="s">
        <v>113</v>
      </c>
      <c r="H134" s="174">
        <v>45</v>
      </c>
      <c r="I134" s="175"/>
      <c r="J134" s="176">
        <f>ROUND(I134*H134,2)</f>
        <v>0</v>
      </c>
      <c r="K134" s="177"/>
      <c r="L134" s="35"/>
      <c r="M134" s="178" t="s">
        <v>1</v>
      </c>
      <c r="N134" s="179" t="s">
        <v>42</v>
      </c>
      <c r="O134" s="67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2" t="s">
        <v>114</v>
      </c>
      <c r="AT134" s="182" t="s">
        <v>110</v>
      </c>
      <c r="AU134" s="182" t="s">
        <v>82</v>
      </c>
      <c r="AY134" s="13" t="s">
        <v>109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82</v>
      </c>
      <c r="BK134" s="183">
        <f>ROUND(I134*H134,2)</f>
        <v>0</v>
      </c>
      <c r="BL134" s="13" t="s">
        <v>114</v>
      </c>
      <c r="BM134" s="182" t="s">
        <v>145</v>
      </c>
    </row>
    <row r="135" spans="1:65" s="2" customFormat="1" ht="175.5">
      <c r="A135" s="30"/>
      <c r="B135" s="31"/>
      <c r="C135" s="32"/>
      <c r="D135" s="184" t="s">
        <v>116</v>
      </c>
      <c r="E135" s="32"/>
      <c r="F135" s="185" t="s">
        <v>146</v>
      </c>
      <c r="G135" s="32"/>
      <c r="H135" s="32"/>
      <c r="I135" s="186"/>
      <c r="J135" s="32"/>
      <c r="K135" s="32"/>
      <c r="L135" s="35"/>
      <c r="M135" s="187"/>
      <c r="N135" s="188"/>
      <c r="O135" s="67"/>
      <c r="P135" s="67"/>
      <c r="Q135" s="67"/>
      <c r="R135" s="67"/>
      <c r="S135" s="67"/>
      <c r="T135" s="68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116</v>
      </c>
      <c r="AU135" s="13" t="s">
        <v>82</v>
      </c>
    </row>
    <row r="136" spans="1:65" s="2" customFormat="1" ht="24.2" customHeight="1">
      <c r="A136" s="30"/>
      <c r="B136" s="31"/>
      <c r="C136" s="189" t="s">
        <v>131</v>
      </c>
      <c r="D136" s="189" t="s">
        <v>127</v>
      </c>
      <c r="E136" s="190" t="s">
        <v>147</v>
      </c>
      <c r="F136" s="191" t="s">
        <v>148</v>
      </c>
      <c r="G136" s="192" t="s">
        <v>130</v>
      </c>
      <c r="H136" s="193">
        <v>75</v>
      </c>
      <c r="I136" s="194"/>
      <c r="J136" s="195">
        <f>ROUND(I136*H136,2)</f>
        <v>0</v>
      </c>
      <c r="K136" s="196"/>
      <c r="L136" s="197"/>
      <c r="M136" s="198" t="s">
        <v>1</v>
      </c>
      <c r="N136" s="199" t="s">
        <v>42</v>
      </c>
      <c r="O136" s="67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2" t="s">
        <v>131</v>
      </c>
      <c r="AT136" s="182" t="s">
        <v>127</v>
      </c>
      <c r="AU136" s="182" t="s">
        <v>82</v>
      </c>
      <c r="AY136" s="13" t="s">
        <v>109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3" t="s">
        <v>82</v>
      </c>
      <c r="BK136" s="183">
        <f>ROUND(I136*H136,2)</f>
        <v>0</v>
      </c>
      <c r="BL136" s="13" t="s">
        <v>114</v>
      </c>
      <c r="BM136" s="182" t="s">
        <v>149</v>
      </c>
    </row>
    <row r="137" spans="1:65" s="2" customFormat="1" ht="58.5">
      <c r="A137" s="30"/>
      <c r="B137" s="31"/>
      <c r="C137" s="32"/>
      <c r="D137" s="184" t="s">
        <v>116</v>
      </c>
      <c r="E137" s="32"/>
      <c r="F137" s="185" t="s">
        <v>150</v>
      </c>
      <c r="G137" s="32"/>
      <c r="H137" s="32"/>
      <c r="I137" s="186"/>
      <c r="J137" s="32"/>
      <c r="K137" s="32"/>
      <c r="L137" s="35"/>
      <c r="M137" s="187"/>
      <c r="N137" s="188"/>
      <c r="O137" s="67"/>
      <c r="P137" s="67"/>
      <c r="Q137" s="67"/>
      <c r="R137" s="67"/>
      <c r="S137" s="67"/>
      <c r="T137" s="68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116</v>
      </c>
      <c r="AU137" s="13" t="s">
        <v>82</v>
      </c>
    </row>
    <row r="138" spans="1:65" s="2" customFormat="1" ht="24.2" customHeight="1">
      <c r="A138" s="30"/>
      <c r="B138" s="31"/>
      <c r="C138" s="189" t="s">
        <v>151</v>
      </c>
      <c r="D138" s="189" t="s">
        <v>127</v>
      </c>
      <c r="E138" s="190" t="s">
        <v>152</v>
      </c>
      <c r="F138" s="191" t="s">
        <v>153</v>
      </c>
      <c r="G138" s="192" t="s">
        <v>130</v>
      </c>
      <c r="H138" s="193">
        <v>8</v>
      </c>
      <c r="I138" s="194"/>
      <c r="J138" s="195">
        <f>ROUND(I138*H138,2)</f>
        <v>0</v>
      </c>
      <c r="K138" s="196"/>
      <c r="L138" s="197"/>
      <c r="M138" s="198" t="s">
        <v>1</v>
      </c>
      <c r="N138" s="199" t="s">
        <v>42</v>
      </c>
      <c r="O138" s="67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131</v>
      </c>
      <c r="AT138" s="182" t="s">
        <v>127</v>
      </c>
      <c r="AU138" s="182" t="s">
        <v>82</v>
      </c>
      <c r="AY138" s="13" t="s">
        <v>109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3" t="s">
        <v>82</v>
      </c>
      <c r="BK138" s="183">
        <f>ROUND(I138*H138,2)</f>
        <v>0</v>
      </c>
      <c r="BL138" s="13" t="s">
        <v>114</v>
      </c>
      <c r="BM138" s="182" t="s">
        <v>154</v>
      </c>
    </row>
    <row r="139" spans="1:65" s="2" customFormat="1" ht="58.5">
      <c r="A139" s="30"/>
      <c r="B139" s="31"/>
      <c r="C139" s="32"/>
      <c r="D139" s="184" t="s">
        <v>116</v>
      </c>
      <c r="E139" s="32"/>
      <c r="F139" s="185" t="s">
        <v>150</v>
      </c>
      <c r="G139" s="32"/>
      <c r="H139" s="32"/>
      <c r="I139" s="186"/>
      <c r="J139" s="32"/>
      <c r="K139" s="32"/>
      <c r="L139" s="35"/>
      <c r="M139" s="187"/>
      <c r="N139" s="188"/>
      <c r="O139" s="67"/>
      <c r="P139" s="67"/>
      <c r="Q139" s="67"/>
      <c r="R139" s="67"/>
      <c r="S139" s="67"/>
      <c r="T139" s="68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3" t="s">
        <v>116</v>
      </c>
      <c r="AU139" s="13" t="s">
        <v>82</v>
      </c>
    </row>
    <row r="140" spans="1:65" s="2" customFormat="1" ht="24.2" customHeight="1">
      <c r="A140" s="30"/>
      <c r="B140" s="31"/>
      <c r="C140" s="170" t="s">
        <v>155</v>
      </c>
      <c r="D140" s="170" t="s">
        <v>110</v>
      </c>
      <c r="E140" s="171" t="s">
        <v>156</v>
      </c>
      <c r="F140" s="172" t="s">
        <v>157</v>
      </c>
      <c r="G140" s="173" t="s">
        <v>113</v>
      </c>
      <c r="H140" s="174">
        <v>36</v>
      </c>
      <c r="I140" s="175"/>
      <c r="J140" s="176">
        <f>ROUND(I140*H140,2)</f>
        <v>0</v>
      </c>
      <c r="K140" s="177"/>
      <c r="L140" s="35"/>
      <c r="M140" s="178" t="s">
        <v>1</v>
      </c>
      <c r="N140" s="179" t="s">
        <v>42</v>
      </c>
      <c r="O140" s="6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114</v>
      </c>
      <c r="AT140" s="182" t="s">
        <v>110</v>
      </c>
      <c r="AU140" s="182" t="s">
        <v>82</v>
      </c>
      <c r="AY140" s="13" t="s">
        <v>109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82</v>
      </c>
      <c r="BK140" s="183">
        <f>ROUND(I140*H140,2)</f>
        <v>0</v>
      </c>
      <c r="BL140" s="13" t="s">
        <v>114</v>
      </c>
      <c r="BM140" s="182" t="s">
        <v>158</v>
      </c>
    </row>
    <row r="141" spans="1:65" s="2" customFormat="1" ht="97.5">
      <c r="A141" s="30"/>
      <c r="B141" s="31"/>
      <c r="C141" s="32"/>
      <c r="D141" s="184" t="s">
        <v>116</v>
      </c>
      <c r="E141" s="32"/>
      <c r="F141" s="185" t="s">
        <v>117</v>
      </c>
      <c r="G141" s="32"/>
      <c r="H141" s="32"/>
      <c r="I141" s="186"/>
      <c r="J141" s="32"/>
      <c r="K141" s="32"/>
      <c r="L141" s="35"/>
      <c r="M141" s="187"/>
      <c r="N141" s="188"/>
      <c r="O141" s="67"/>
      <c r="P141" s="67"/>
      <c r="Q141" s="67"/>
      <c r="R141" s="67"/>
      <c r="S141" s="67"/>
      <c r="T141" s="68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116</v>
      </c>
      <c r="AU141" s="13" t="s">
        <v>82</v>
      </c>
    </row>
    <row r="142" spans="1:65" s="2" customFormat="1" ht="16.5" customHeight="1">
      <c r="A142" s="30"/>
      <c r="B142" s="31"/>
      <c r="C142" s="170" t="s">
        <v>159</v>
      </c>
      <c r="D142" s="170" t="s">
        <v>110</v>
      </c>
      <c r="E142" s="171" t="s">
        <v>160</v>
      </c>
      <c r="F142" s="172" t="s">
        <v>161</v>
      </c>
      <c r="G142" s="173" t="s">
        <v>113</v>
      </c>
      <c r="H142" s="174">
        <v>36</v>
      </c>
      <c r="I142" s="175"/>
      <c r="J142" s="176">
        <f>ROUND(I142*H142,2)</f>
        <v>0</v>
      </c>
      <c r="K142" s="177"/>
      <c r="L142" s="35"/>
      <c r="M142" s="178" t="s">
        <v>1</v>
      </c>
      <c r="N142" s="179" t="s">
        <v>42</v>
      </c>
      <c r="O142" s="67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2" t="s">
        <v>114</v>
      </c>
      <c r="AT142" s="182" t="s">
        <v>110</v>
      </c>
      <c r="AU142" s="182" t="s">
        <v>82</v>
      </c>
      <c r="AY142" s="13" t="s">
        <v>109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3" t="s">
        <v>82</v>
      </c>
      <c r="BK142" s="183">
        <f>ROUND(I142*H142,2)</f>
        <v>0</v>
      </c>
      <c r="BL142" s="13" t="s">
        <v>114</v>
      </c>
      <c r="BM142" s="182" t="s">
        <v>162</v>
      </c>
    </row>
    <row r="143" spans="1:65" s="2" customFormat="1" ht="97.5">
      <c r="A143" s="30"/>
      <c r="B143" s="31"/>
      <c r="C143" s="32"/>
      <c r="D143" s="184" t="s">
        <v>116</v>
      </c>
      <c r="E143" s="32"/>
      <c r="F143" s="185" t="s">
        <v>163</v>
      </c>
      <c r="G143" s="32"/>
      <c r="H143" s="32"/>
      <c r="I143" s="186"/>
      <c r="J143" s="32"/>
      <c r="K143" s="32"/>
      <c r="L143" s="35"/>
      <c r="M143" s="187"/>
      <c r="N143" s="188"/>
      <c r="O143" s="67"/>
      <c r="P143" s="67"/>
      <c r="Q143" s="67"/>
      <c r="R143" s="67"/>
      <c r="S143" s="67"/>
      <c r="T143" s="68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116</v>
      </c>
      <c r="AU143" s="13" t="s">
        <v>82</v>
      </c>
    </row>
    <row r="144" spans="1:65" s="2" customFormat="1" ht="24.2" customHeight="1">
      <c r="A144" s="30"/>
      <c r="B144" s="31"/>
      <c r="C144" s="189" t="s">
        <v>164</v>
      </c>
      <c r="D144" s="189" t="s">
        <v>127</v>
      </c>
      <c r="E144" s="190" t="s">
        <v>165</v>
      </c>
      <c r="F144" s="191" t="s">
        <v>166</v>
      </c>
      <c r="G144" s="192" t="s">
        <v>167</v>
      </c>
      <c r="H144" s="193">
        <v>36</v>
      </c>
      <c r="I144" s="194"/>
      <c r="J144" s="195">
        <f>ROUND(I144*H144,2)</f>
        <v>0</v>
      </c>
      <c r="K144" s="196"/>
      <c r="L144" s="197"/>
      <c r="M144" s="198" t="s">
        <v>1</v>
      </c>
      <c r="N144" s="199" t="s">
        <v>42</v>
      </c>
      <c r="O144" s="6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2" t="s">
        <v>131</v>
      </c>
      <c r="AT144" s="182" t="s">
        <v>127</v>
      </c>
      <c r="AU144" s="182" t="s">
        <v>82</v>
      </c>
      <c r="AY144" s="13" t="s">
        <v>109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3" t="s">
        <v>82</v>
      </c>
      <c r="BK144" s="183">
        <f>ROUND(I144*H144,2)</f>
        <v>0</v>
      </c>
      <c r="BL144" s="13" t="s">
        <v>114</v>
      </c>
      <c r="BM144" s="182" t="s">
        <v>168</v>
      </c>
    </row>
    <row r="145" spans="1:65" s="2" customFormat="1" ht="39">
      <c r="A145" s="30"/>
      <c r="B145" s="31"/>
      <c r="C145" s="32"/>
      <c r="D145" s="184" t="s">
        <v>116</v>
      </c>
      <c r="E145" s="32"/>
      <c r="F145" s="185" t="s">
        <v>169</v>
      </c>
      <c r="G145" s="32"/>
      <c r="H145" s="32"/>
      <c r="I145" s="186"/>
      <c r="J145" s="32"/>
      <c r="K145" s="32"/>
      <c r="L145" s="35"/>
      <c r="M145" s="187"/>
      <c r="N145" s="188"/>
      <c r="O145" s="67"/>
      <c r="P145" s="67"/>
      <c r="Q145" s="67"/>
      <c r="R145" s="67"/>
      <c r="S145" s="67"/>
      <c r="T145" s="68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116</v>
      </c>
      <c r="AU145" s="13" t="s">
        <v>82</v>
      </c>
    </row>
    <row r="146" spans="1:65" s="2" customFormat="1" ht="24.2" customHeight="1">
      <c r="A146" s="30"/>
      <c r="B146" s="31"/>
      <c r="C146" s="170" t="s">
        <v>170</v>
      </c>
      <c r="D146" s="170" t="s">
        <v>110</v>
      </c>
      <c r="E146" s="171" t="s">
        <v>171</v>
      </c>
      <c r="F146" s="172" t="s">
        <v>172</v>
      </c>
      <c r="G146" s="173" t="s">
        <v>113</v>
      </c>
      <c r="H146" s="174">
        <v>10</v>
      </c>
      <c r="I146" s="175"/>
      <c r="J146" s="176">
        <f>ROUND(I146*H146,2)</f>
        <v>0</v>
      </c>
      <c r="K146" s="177"/>
      <c r="L146" s="35"/>
      <c r="M146" s="178" t="s">
        <v>1</v>
      </c>
      <c r="N146" s="179" t="s">
        <v>42</v>
      </c>
      <c r="O146" s="67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2" t="s">
        <v>114</v>
      </c>
      <c r="AT146" s="182" t="s">
        <v>110</v>
      </c>
      <c r="AU146" s="182" t="s">
        <v>82</v>
      </c>
      <c r="AY146" s="13" t="s">
        <v>109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82</v>
      </c>
      <c r="BK146" s="183">
        <f>ROUND(I146*H146,2)</f>
        <v>0</v>
      </c>
      <c r="BL146" s="13" t="s">
        <v>114</v>
      </c>
      <c r="BM146" s="182" t="s">
        <v>173</v>
      </c>
    </row>
    <row r="147" spans="1:65" s="2" customFormat="1" ht="97.5">
      <c r="A147" s="30"/>
      <c r="B147" s="31"/>
      <c r="C147" s="32"/>
      <c r="D147" s="184" t="s">
        <v>116</v>
      </c>
      <c r="E147" s="32"/>
      <c r="F147" s="185" t="s">
        <v>117</v>
      </c>
      <c r="G147" s="32"/>
      <c r="H147" s="32"/>
      <c r="I147" s="186"/>
      <c r="J147" s="32"/>
      <c r="K147" s="32"/>
      <c r="L147" s="35"/>
      <c r="M147" s="187"/>
      <c r="N147" s="188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116</v>
      </c>
      <c r="AU147" s="13" t="s">
        <v>82</v>
      </c>
    </row>
    <row r="148" spans="1:65" s="2" customFormat="1" ht="16.5" customHeight="1">
      <c r="A148" s="30"/>
      <c r="B148" s="31"/>
      <c r="C148" s="170" t="s">
        <v>174</v>
      </c>
      <c r="D148" s="170" t="s">
        <v>110</v>
      </c>
      <c r="E148" s="171" t="s">
        <v>175</v>
      </c>
      <c r="F148" s="172" t="s">
        <v>176</v>
      </c>
      <c r="G148" s="173" t="s">
        <v>113</v>
      </c>
      <c r="H148" s="174">
        <v>10</v>
      </c>
      <c r="I148" s="175"/>
      <c r="J148" s="176">
        <f>ROUND(I148*H148,2)</f>
        <v>0</v>
      </c>
      <c r="K148" s="177"/>
      <c r="L148" s="35"/>
      <c r="M148" s="178" t="s">
        <v>1</v>
      </c>
      <c r="N148" s="179" t="s">
        <v>42</v>
      </c>
      <c r="O148" s="6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114</v>
      </c>
      <c r="AT148" s="182" t="s">
        <v>110</v>
      </c>
      <c r="AU148" s="182" t="s">
        <v>82</v>
      </c>
      <c r="AY148" s="13" t="s">
        <v>109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3" t="s">
        <v>82</v>
      </c>
      <c r="BK148" s="183">
        <f>ROUND(I148*H148,2)</f>
        <v>0</v>
      </c>
      <c r="BL148" s="13" t="s">
        <v>114</v>
      </c>
      <c r="BM148" s="182" t="s">
        <v>177</v>
      </c>
    </row>
    <row r="149" spans="1:65" s="2" customFormat="1" ht="175.5">
      <c r="A149" s="30"/>
      <c r="B149" s="31"/>
      <c r="C149" s="32"/>
      <c r="D149" s="184" t="s">
        <v>116</v>
      </c>
      <c r="E149" s="32"/>
      <c r="F149" s="185" t="s">
        <v>146</v>
      </c>
      <c r="G149" s="32"/>
      <c r="H149" s="32"/>
      <c r="I149" s="186"/>
      <c r="J149" s="32"/>
      <c r="K149" s="32"/>
      <c r="L149" s="35"/>
      <c r="M149" s="187"/>
      <c r="N149" s="188"/>
      <c r="O149" s="67"/>
      <c r="P149" s="67"/>
      <c r="Q149" s="67"/>
      <c r="R149" s="67"/>
      <c r="S149" s="67"/>
      <c r="T149" s="68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116</v>
      </c>
      <c r="AU149" s="13" t="s">
        <v>82</v>
      </c>
    </row>
    <row r="150" spans="1:65" s="2" customFormat="1" ht="24.2" customHeight="1">
      <c r="A150" s="30"/>
      <c r="B150" s="31"/>
      <c r="C150" s="189" t="s">
        <v>8</v>
      </c>
      <c r="D150" s="189" t="s">
        <v>127</v>
      </c>
      <c r="E150" s="190" t="s">
        <v>178</v>
      </c>
      <c r="F150" s="191" t="s">
        <v>179</v>
      </c>
      <c r="G150" s="192" t="s">
        <v>130</v>
      </c>
      <c r="H150" s="193">
        <v>8</v>
      </c>
      <c r="I150" s="194"/>
      <c r="J150" s="195">
        <f>ROUND(I150*H150,2)</f>
        <v>0</v>
      </c>
      <c r="K150" s="196"/>
      <c r="L150" s="197"/>
      <c r="M150" s="198" t="s">
        <v>1</v>
      </c>
      <c r="N150" s="199" t="s">
        <v>42</v>
      </c>
      <c r="O150" s="6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131</v>
      </c>
      <c r="AT150" s="182" t="s">
        <v>127</v>
      </c>
      <c r="AU150" s="182" t="s">
        <v>82</v>
      </c>
      <c r="AY150" s="13" t="s">
        <v>109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3" t="s">
        <v>82</v>
      </c>
      <c r="BK150" s="183">
        <f>ROUND(I150*H150,2)</f>
        <v>0</v>
      </c>
      <c r="BL150" s="13" t="s">
        <v>114</v>
      </c>
      <c r="BM150" s="182" t="s">
        <v>180</v>
      </c>
    </row>
    <row r="151" spans="1:65" s="2" customFormat="1" ht="58.5">
      <c r="A151" s="30"/>
      <c r="B151" s="31"/>
      <c r="C151" s="32"/>
      <c r="D151" s="184" t="s">
        <v>116</v>
      </c>
      <c r="E151" s="32"/>
      <c r="F151" s="185" t="s">
        <v>181</v>
      </c>
      <c r="G151" s="32"/>
      <c r="H151" s="32"/>
      <c r="I151" s="186"/>
      <c r="J151" s="32"/>
      <c r="K151" s="32"/>
      <c r="L151" s="35"/>
      <c r="M151" s="187"/>
      <c r="N151" s="188"/>
      <c r="O151" s="67"/>
      <c r="P151" s="67"/>
      <c r="Q151" s="67"/>
      <c r="R151" s="67"/>
      <c r="S151" s="67"/>
      <c r="T151" s="68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116</v>
      </c>
      <c r="AU151" s="13" t="s">
        <v>82</v>
      </c>
    </row>
    <row r="152" spans="1:65" s="2" customFormat="1" ht="24.2" customHeight="1">
      <c r="A152" s="30"/>
      <c r="B152" s="31"/>
      <c r="C152" s="189" t="s">
        <v>182</v>
      </c>
      <c r="D152" s="189" t="s">
        <v>127</v>
      </c>
      <c r="E152" s="190" t="s">
        <v>183</v>
      </c>
      <c r="F152" s="191" t="s">
        <v>184</v>
      </c>
      <c r="G152" s="192" t="s">
        <v>130</v>
      </c>
      <c r="H152" s="193">
        <v>2</v>
      </c>
      <c r="I152" s="194"/>
      <c r="J152" s="195">
        <f>ROUND(I152*H152,2)</f>
        <v>0</v>
      </c>
      <c r="K152" s="196"/>
      <c r="L152" s="197"/>
      <c r="M152" s="198" t="s">
        <v>1</v>
      </c>
      <c r="N152" s="199" t="s">
        <v>42</v>
      </c>
      <c r="O152" s="67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2" t="s">
        <v>131</v>
      </c>
      <c r="AT152" s="182" t="s">
        <v>127</v>
      </c>
      <c r="AU152" s="182" t="s">
        <v>82</v>
      </c>
      <c r="AY152" s="13" t="s">
        <v>109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82</v>
      </c>
      <c r="BK152" s="183">
        <f>ROUND(I152*H152,2)</f>
        <v>0</v>
      </c>
      <c r="BL152" s="13" t="s">
        <v>114</v>
      </c>
      <c r="BM152" s="182" t="s">
        <v>185</v>
      </c>
    </row>
    <row r="153" spans="1:65" s="2" customFormat="1" ht="58.5">
      <c r="A153" s="30"/>
      <c r="B153" s="31"/>
      <c r="C153" s="32"/>
      <c r="D153" s="184" t="s">
        <v>116</v>
      </c>
      <c r="E153" s="32"/>
      <c r="F153" s="185" t="s">
        <v>181</v>
      </c>
      <c r="G153" s="32"/>
      <c r="H153" s="32"/>
      <c r="I153" s="186"/>
      <c r="J153" s="32"/>
      <c r="K153" s="32"/>
      <c r="L153" s="35"/>
      <c r="M153" s="187"/>
      <c r="N153" s="188"/>
      <c r="O153" s="67"/>
      <c r="P153" s="67"/>
      <c r="Q153" s="67"/>
      <c r="R153" s="67"/>
      <c r="S153" s="67"/>
      <c r="T153" s="68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116</v>
      </c>
      <c r="AU153" s="13" t="s">
        <v>82</v>
      </c>
    </row>
    <row r="154" spans="1:65" s="2" customFormat="1" ht="37.9" customHeight="1">
      <c r="A154" s="30"/>
      <c r="B154" s="31"/>
      <c r="C154" s="170" t="s">
        <v>186</v>
      </c>
      <c r="D154" s="170" t="s">
        <v>110</v>
      </c>
      <c r="E154" s="171" t="s">
        <v>187</v>
      </c>
      <c r="F154" s="172" t="s">
        <v>188</v>
      </c>
      <c r="G154" s="173" t="s">
        <v>113</v>
      </c>
      <c r="H154" s="174">
        <v>10</v>
      </c>
      <c r="I154" s="175"/>
      <c r="J154" s="176">
        <f>ROUND(I154*H154,2)</f>
        <v>0</v>
      </c>
      <c r="K154" s="177"/>
      <c r="L154" s="35"/>
      <c r="M154" s="178" t="s">
        <v>1</v>
      </c>
      <c r="N154" s="179" t="s">
        <v>42</v>
      </c>
      <c r="O154" s="67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2" t="s">
        <v>114</v>
      </c>
      <c r="AT154" s="182" t="s">
        <v>110</v>
      </c>
      <c r="AU154" s="182" t="s">
        <v>82</v>
      </c>
      <c r="AY154" s="13" t="s">
        <v>109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3" t="s">
        <v>82</v>
      </c>
      <c r="BK154" s="183">
        <f>ROUND(I154*H154,2)</f>
        <v>0</v>
      </c>
      <c r="BL154" s="13" t="s">
        <v>114</v>
      </c>
      <c r="BM154" s="182" t="s">
        <v>189</v>
      </c>
    </row>
    <row r="155" spans="1:65" s="2" customFormat="1" ht="97.5">
      <c r="A155" s="30"/>
      <c r="B155" s="31"/>
      <c r="C155" s="32"/>
      <c r="D155" s="184" t="s">
        <v>116</v>
      </c>
      <c r="E155" s="32"/>
      <c r="F155" s="185" t="s">
        <v>117</v>
      </c>
      <c r="G155" s="32"/>
      <c r="H155" s="32"/>
      <c r="I155" s="186"/>
      <c r="J155" s="32"/>
      <c r="K155" s="32"/>
      <c r="L155" s="35"/>
      <c r="M155" s="187"/>
      <c r="N155" s="188"/>
      <c r="O155" s="67"/>
      <c r="P155" s="67"/>
      <c r="Q155" s="67"/>
      <c r="R155" s="67"/>
      <c r="S155" s="67"/>
      <c r="T155" s="68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116</v>
      </c>
      <c r="AU155" s="13" t="s">
        <v>82</v>
      </c>
    </row>
    <row r="156" spans="1:65" s="2" customFormat="1" ht="24.2" customHeight="1">
      <c r="A156" s="30"/>
      <c r="B156" s="31"/>
      <c r="C156" s="170" t="s">
        <v>190</v>
      </c>
      <c r="D156" s="170" t="s">
        <v>110</v>
      </c>
      <c r="E156" s="171" t="s">
        <v>191</v>
      </c>
      <c r="F156" s="172" t="s">
        <v>192</v>
      </c>
      <c r="G156" s="173" t="s">
        <v>113</v>
      </c>
      <c r="H156" s="174">
        <v>10</v>
      </c>
      <c r="I156" s="175"/>
      <c r="J156" s="176">
        <f>ROUND(I156*H156,2)</f>
        <v>0</v>
      </c>
      <c r="K156" s="177"/>
      <c r="L156" s="35"/>
      <c r="M156" s="178" t="s">
        <v>1</v>
      </c>
      <c r="N156" s="179" t="s">
        <v>42</v>
      </c>
      <c r="O156" s="67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2" t="s">
        <v>114</v>
      </c>
      <c r="AT156" s="182" t="s">
        <v>110</v>
      </c>
      <c r="AU156" s="182" t="s">
        <v>82</v>
      </c>
      <c r="AY156" s="13" t="s">
        <v>109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3" t="s">
        <v>82</v>
      </c>
      <c r="BK156" s="183">
        <f>ROUND(I156*H156,2)</f>
        <v>0</v>
      </c>
      <c r="BL156" s="13" t="s">
        <v>114</v>
      </c>
      <c r="BM156" s="182" t="s">
        <v>193</v>
      </c>
    </row>
    <row r="157" spans="1:65" s="2" customFormat="1" ht="175.5">
      <c r="A157" s="30"/>
      <c r="B157" s="31"/>
      <c r="C157" s="32"/>
      <c r="D157" s="184" t="s">
        <v>116</v>
      </c>
      <c r="E157" s="32"/>
      <c r="F157" s="185" t="s">
        <v>146</v>
      </c>
      <c r="G157" s="32"/>
      <c r="H157" s="32"/>
      <c r="I157" s="186"/>
      <c r="J157" s="32"/>
      <c r="K157" s="32"/>
      <c r="L157" s="35"/>
      <c r="M157" s="187"/>
      <c r="N157" s="188"/>
      <c r="O157" s="67"/>
      <c r="P157" s="67"/>
      <c r="Q157" s="67"/>
      <c r="R157" s="67"/>
      <c r="S157" s="67"/>
      <c r="T157" s="68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116</v>
      </c>
      <c r="AU157" s="13" t="s">
        <v>82</v>
      </c>
    </row>
    <row r="158" spans="1:65" s="2" customFormat="1" ht="37.9" customHeight="1">
      <c r="A158" s="30"/>
      <c r="B158" s="31"/>
      <c r="C158" s="189" t="s">
        <v>194</v>
      </c>
      <c r="D158" s="189" t="s">
        <v>127</v>
      </c>
      <c r="E158" s="190" t="s">
        <v>195</v>
      </c>
      <c r="F158" s="191" t="s">
        <v>196</v>
      </c>
      <c r="G158" s="192" t="s">
        <v>113</v>
      </c>
      <c r="H158" s="193">
        <v>9</v>
      </c>
      <c r="I158" s="194"/>
      <c r="J158" s="195">
        <f>ROUND(I158*H158,2)</f>
        <v>0</v>
      </c>
      <c r="K158" s="196"/>
      <c r="L158" s="197"/>
      <c r="M158" s="198" t="s">
        <v>1</v>
      </c>
      <c r="N158" s="199" t="s">
        <v>42</v>
      </c>
      <c r="O158" s="67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2" t="s">
        <v>131</v>
      </c>
      <c r="AT158" s="182" t="s">
        <v>127</v>
      </c>
      <c r="AU158" s="182" t="s">
        <v>82</v>
      </c>
      <c r="AY158" s="13" t="s">
        <v>109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82</v>
      </c>
      <c r="BK158" s="183">
        <f>ROUND(I158*H158,2)</f>
        <v>0</v>
      </c>
      <c r="BL158" s="13" t="s">
        <v>114</v>
      </c>
      <c r="BM158" s="182" t="s">
        <v>197</v>
      </c>
    </row>
    <row r="159" spans="1:65" s="2" customFormat="1" ht="68.25">
      <c r="A159" s="30"/>
      <c r="B159" s="31"/>
      <c r="C159" s="32"/>
      <c r="D159" s="184" t="s">
        <v>116</v>
      </c>
      <c r="E159" s="32"/>
      <c r="F159" s="185" t="s">
        <v>198</v>
      </c>
      <c r="G159" s="32"/>
      <c r="H159" s="32"/>
      <c r="I159" s="186"/>
      <c r="J159" s="32"/>
      <c r="K159" s="32"/>
      <c r="L159" s="35"/>
      <c r="M159" s="187"/>
      <c r="N159" s="188"/>
      <c r="O159" s="67"/>
      <c r="P159" s="67"/>
      <c r="Q159" s="67"/>
      <c r="R159" s="67"/>
      <c r="S159" s="67"/>
      <c r="T159" s="68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3" t="s">
        <v>116</v>
      </c>
      <c r="AU159" s="13" t="s">
        <v>82</v>
      </c>
    </row>
    <row r="160" spans="1:65" s="2" customFormat="1" ht="37.9" customHeight="1">
      <c r="A160" s="30"/>
      <c r="B160" s="31"/>
      <c r="C160" s="189" t="s">
        <v>199</v>
      </c>
      <c r="D160" s="189" t="s">
        <v>127</v>
      </c>
      <c r="E160" s="190" t="s">
        <v>200</v>
      </c>
      <c r="F160" s="191" t="s">
        <v>201</v>
      </c>
      <c r="G160" s="192" t="s">
        <v>113</v>
      </c>
      <c r="H160" s="193">
        <v>1</v>
      </c>
      <c r="I160" s="194"/>
      <c r="J160" s="195">
        <f>ROUND(I160*H160,2)</f>
        <v>0</v>
      </c>
      <c r="K160" s="196"/>
      <c r="L160" s="197"/>
      <c r="M160" s="198" t="s">
        <v>1</v>
      </c>
      <c r="N160" s="199" t="s">
        <v>42</v>
      </c>
      <c r="O160" s="67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2" t="s">
        <v>131</v>
      </c>
      <c r="AT160" s="182" t="s">
        <v>127</v>
      </c>
      <c r="AU160" s="182" t="s">
        <v>82</v>
      </c>
      <c r="AY160" s="13" t="s">
        <v>109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3" t="s">
        <v>82</v>
      </c>
      <c r="BK160" s="183">
        <f>ROUND(I160*H160,2)</f>
        <v>0</v>
      </c>
      <c r="BL160" s="13" t="s">
        <v>114</v>
      </c>
      <c r="BM160" s="182" t="s">
        <v>202</v>
      </c>
    </row>
    <row r="161" spans="1:65" s="2" customFormat="1" ht="68.25">
      <c r="A161" s="30"/>
      <c r="B161" s="31"/>
      <c r="C161" s="32"/>
      <c r="D161" s="184" t="s">
        <v>116</v>
      </c>
      <c r="E161" s="32"/>
      <c r="F161" s="185" t="s">
        <v>198</v>
      </c>
      <c r="G161" s="32"/>
      <c r="H161" s="32"/>
      <c r="I161" s="186"/>
      <c r="J161" s="32"/>
      <c r="K161" s="32"/>
      <c r="L161" s="35"/>
      <c r="M161" s="187"/>
      <c r="N161" s="188"/>
      <c r="O161" s="67"/>
      <c r="P161" s="67"/>
      <c r="Q161" s="67"/>
      <c r="R161" s="67"/>
      <c r="S161" s="67"/>
      <c r="T161" s="68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116</v>
      </c>
      <c r="AU161" s="13" t="s">
        <v>82</v>
      </c>
    </row>
    <row r="162" spans="1:65" s="2" customFormat="1" ht="33" customHeight="1">
      <c r="A162" s="30"/>
      <c r="B162" s="31"/>
      <c r="C162" s="170" t="s">
        <v>7</v>
      </c>
      <c r="D162" s="170" t="s">
        <v>110</v>
      </c>
      <c r="E162" s="171" t="s">
        <v>203</v>
      </c>
      <c r="F162" s="172" t="s">
        <v>204</v>
      </c>
      <c r="G162" s="173" t="s">
        <v>113</v>
      </c>
      <c r="H162" s="174">
        <v>9</v>
      </c>
      <c r="I162" s="175"/>
      <c r="J162" s="176">
        <f>ROUND(I162*H162,2)</f>
        <v>0</v>
      </c>
      <c r="K162" s="177"/>
      <c r="L162" s="35"/>
      <c r="M162" s="178" t="s">
        <v>1</v>
      </c>
      <c r="N162" s="179" t="s">
        <v>42</v>
      </c>
      <c r="O162" s="6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2" t="s">
        <v>114</v>
      </c>
      <c r="AT162" s="182" t="s">
        <v>110</v>
      </c>
      <c r="AU162" s="182" t="s">
        <v>82</v>
      </c>
      <c r="AY162" s="13" t="s">
        <v>109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3" t="s">
        <v>82</v>
      </c>
      <c r="BK162" s="183">
        <f>ROUND(I162*H162,2)</f>
        <v>0</v>
      </c>
      <c r="BL162" s="13" t="s">
        <v>114</v>
      </c>
      <c r="BM162" s="182" t="s">
        <v>205</v>
      </c>
    </row>
    <row r="163" spans="1:65" s="2" customFormat="1" ht="97.5">
      <c r="A163" s="30"/>
      <c r="B163" s="31"/>
      <c r="C163" s="32"/>
      <c r="D163" s="184" t="s">
        <v>116</v>
      </c>
      <c r="E163" s="32"/>
      <c r="F163" s="185" t="s">
        <v>117</v>
      </c>
      <c r="G163" s="32"/>
      <c r="H163" s="32"/>
      <c r="I163" s="186"/>
      <c r="J163" s="32"/>
      <c r="K163" s="32"/>
      <c r="L163" s="35"/>
      <c r="M163" s="187"/>
      <c r="N163" s="188"/>
      <c r="O163" s="67"/>
      <c r="P163" s="67"/>
      <c r="Q163" s="67"/>
      <c r="R163" s="67"/>
      <c r="S163" s="67"/>
      <c r="T163" s="68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3" t="s">
        <v>116</v>
      </c>
      <c r="AU163" s="13" t="s">
        <v>82</v>
      </c>
    </row>
    <row r="164" spans="1:65" s="2" customFormat="1" ht="24.2" customHeight="1">
      <c r="A164" s="30"/>
      <c r="B164" s="31"/>
      <c r="C164" s="170" t="s">
        <v>206</v>
      </c>
      <c r="D164" s="170" t="s">
        <v>110</v>
      </c>
      <c r="E164" s="171" t="s">
        <v>207</v>
      </c>
      <c r="F164" s="172" t="s">
        <v>208</v>
      </c>
      <c r="G164" s="173" t="s">
        <v>113</v>
      </c>
      <c r="H164" s="174">
        <v>9</v>
      </c>
      <c r="I164" s="175"/>
      <c r="J164" s="176">
        <f>ROUND(I164*H164,2)</f>
        <v>0</v>
      </c>
      <c r="K164" s="177"/>
      <c r="L164" s="35"/>
      <c r="M164" s="178" t="s">
        <v>1</v>
      </c>
      <c r="N164" s="179" t="s">
        <v>42</v>
      </c>
      <c r="O164" s="67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2" t="s">
        <v>114</v>
      </c>
      <c r="AT164" s="182" t="s">
        <v>110</v>
      </c>
      <c r="AU164" s="182" t="s">
        <v>82</v>
      </c>
      <c r="AY164" s="13" t="s">
        <v>109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82</v>
      </c>
      <c r="BK164" s="183">
        <f>ROUND(I164*H164,2)</f>
        <v>0</v>
      </c>
      <c r="BL164" s="13" t="s">
        <v>114</v>
      </c>
      <c r="BM164" s="182" t="s">
        <v>209</v>
      </c>
    </row>
    <row r="165" spans="1:65" s="2" customFormat="1" ht="97.5">
      <c r="A165" s="30"/>
      <c r="B165" s="31"/>
      <c r="C165" s="32"/>
      <c r="D165" s="184" t="s">
        <v>116</v>
      </c>
      <c r="E165" s="32"/>
      <c r="F165" s="185" t="s">
        <v>163</v>
      </c>
      <c r="G165" s="32"/>
      <c r="H165" s="32"/>
      <c r="I165" s="186"/>
      <c r="J165" s="32"/>
      <c r="K165" s="32"/>
      <c r="L165" s="35"/>
      <c r="M165" s="187"/>
      <c r="N165" s="188"/>
      <c r="O165" s="67"/>
      <c r="P165" s="67"/>
      <c r="Q165" s="67"/>
      <c r="R165" s="67"/>
      <c r="S165" s="67"/>
      <c r="T165" s="68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116</v>
      </c>
      <c r="AU165" s="13" t="s">
        <v>82</v>
      </c>
    </row>
    <row r="166" spans="1:65" s="2" customFormat="1" ht="37.9" customHeight="1">
      <c r="A166" s="30"/>
      <c r="B166" s="31"/>
      <c r="C166" s="189" t="s">
        <v>210</v>
      </c>
      <c r="D166" s="189" t="s">
        <v>127</v>
      </c>
      <c r="E166" s="190" t="s">
        <v>211</v>
      </c>
      <c r="F166" s="191" t="s">
        <v>212</v>
      </c>
      <c r="G166" s="192" t="s">
        <v>113</v>
      </c>
      <c r="H166" s="193">
        <v>9</v>
      </c>
      <c r="I166" s="194"/>
      <c r="J166" s="195">
        <f>ROUND(I166*H166,2)</f>
        <v>0</v>
      </c>
      <c r="K166" s="196"/>
      <c r="L166" s="197"/>
      <c r="M166" s="198" t="s">
        <v>1</v>
      </c>
      <c r="N166" s="199" t="s">
        <v>42</v>
      </c>
      <c r="O166" s="67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2" t="s">
        <v>131</v>
      </c>
      <c r="AT166" s="182" t="s">
        <v>127</v>
      </c>
      <c r="AU166" s="182" t="s">
        <v>82</v>
      </c>
      <c r="AY166" s="13" t="s">
        <v>109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3" t="s">
        <v>82</v>
      </c>
      <c r="BK166" s="183">
        <f>ROUND(I166*H166,2)</f>
        <v>0</v>
      </c>
      <c r="BL166" s="13" t="s">
        <v>114</v>
      </c>
      <c r="BM166" s="182" t="s">
        <v>213</v>
      </c>
    </row>
    <row r="167" spans="1:65" s="2" customFormat="1" ht="58.5">
      <c r="A167" s="30"/>
      <c r="B167" s="31"/>
      <c r="C167" s="32"/>
      <c r="D167" s="184" t="s">
        <v>116</v>
      </c>
      <c r="E167" s="32"/>
      <c r="F167" s="185" t="s">
        <v>214</v>
      </c>
      <c r="G167" s="32"/>
      <c r="H167" s="32"/>
      <c r="I167" s="186"/>
      <c r="J167" s="32"/>
      <c r="K167" s="32"/>
      <c r="L167" s="35"/>
      <c r="M167" s="187"/>
      <c r="N167" s="188"/>
      <c r="O167" s="67"/>
      <c r="P167" s="67"/>
      <c r="Q167" s="67"/>
      <c r="R167" s="67"/>
      <c r="S167" s="67"/>
      <c r="T167" s="68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3" t="s">
        <v>116</v>
      </c>
      <c r="AU167" s="13" t="s">
        <v>82</v>
      </c>
    </row>
    <row r="168" spans="1:65" s="11" customFormat="1" ht="25.9" customHeight="1">
      <c r="B168" s="156"/>
      <c r="C168" s="157"/>
      <c r="D168" s="158" t="s">
        <v>76</v>
      </c>
      <c r="E168" s="159" t="s">
        <v>215</v>
      </c>
      <c r="F168" s="159" t="s">
        <v>216</v>
      </c>
      <c r="G168" s="157"/>
      <c r="H168" s="157"/>
      <c r="I168" s="160"/>
      <c r="J168" s="161">
        <f>BK168</f>
        <v>0</v>
      </c>
      <c r="K168" s="157"/>
      <c r="L168" s="162"/>
      <c r="M168" s="163"/>
      <c r="N168" s="164"/>
      <c r="O168" s="164"/>
      <c r="P168" s="165">
        <f>SUM(P169:P218)</f>
        <v>0</v>
      </c>
      <c r="Q168" s="164"/>
      <c r="R168" s="165">
        <f>SUM(R169:R218)</f>
        <v>0</v>
      </c>
      <c r="S168" s="164"/>
      <c r="T168" s="166">
        <f>SUM(T169:T218)</f>
        <v>0</v>
      </c>
      <c r="AR168" s="167" t="s">
        <v>82</v>
      </c>
      <c r="AT168" s="168" t="s">
        <v>76</v>
      </c>
      <c r="AU168" s="168" t="s">
        <v>77</v>
      </c>
      <c r="AY168" s="167" t="s">
        <v>109</v>
      </c>
      <c r="BK168" s="169">
        <f>SUM(BK169:BK218)</f>
        <v>0</v>
      </c>
    </row>
    <row r="169" spans="1:65" s="2" customFormat="1" ht="24.2" customHeight="1">
      <c r="A169" s="30"/>
      <c r="B169" s="31"/>
      <c r="C169" s="170" t="s">
        <v>217</v>
      </c>
      <c r="D169" s="170" t="s">
        <v>110</v>
      </c>
      <c r="E169" s="171" t="s">
        <v>218</v>
      </c>
      <c r="F169" s="172" t="s">
        <v>219</v>
      </c>
      <c r="G169" s="173" t="s">
        <v>113</v>
      </c>
      <c r="H169" s="174">
        <v>45</v>
      </c>
      <c r="I169" s="175"/>
      <c r="J169" s="176">
        <f>ROUND(I169*H169,2)</f>
        <v>0</v>
      </c>
      <c r="K169" s="177"/>
      <c r="L169" s="35"/>
      <c r="M169" s="178" t="s">
        <v>1</v>
      </c>
      <c r="N169" s="179" t="s">
        <v>42</v>
      </c>
      <c r="O169" s="67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2" t="s">
        <v>114</v>
      </c>
      <c r="AT169" s="182" t="s">
        <v>110</v>
      </c>
      <c r="AU169" s="182" t="s">
        <v>82</v>
      </c>
      <c r="AY169" s="13" t="s">
        <v>109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3" t="s">
        <v>82</v>
      </c>
      <c r="BK169" s="183">
        <f>ROUND(I169*H169,2)</f>
        <v>0</v>
      </c>
      <c r="BL169" s="13" t="s">
        <v>114</v>
      </c>
      <c r="BM169" s="182" t="s">
        <v>220</v>
      </c>
    </row>
    <row r="170" spans="1:65" s="2" customFormat="1" ht="97.5">
      <c r="A170" s="30"/>
      <c r="B170" s="31"/>
      <c r="C170" s="32"/>
      <c r="D170" s="184" t="s">
        <v>116</v>
      </c>
      <c r="E170" s="32"/>
      <c r="F170" s="185" t="s">
        <v>117</v>
      </c>
      <c r="G170" s="32"/>
      <c r="H170" s="32"/>
      <c r="I170" s="186"/>
      <c r="J170" s="32"/>
      <c r="K170" s="32"/>
      <c r="L170" s="35"/>
      <c r="M170" s="187"/>
      <c r="N170" s="188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116</v>
      </c>
      <c r="AU170" s="13" t="s">
        <v>82</v>
      </c>
    </row>
    <row r="171" spans="1:65" s="2" customFormat="1" ht="21.75" customHeight="1">
      <c r="A171" s="30"/>
      <c r="B171" s="31"/>
      <c r="C171" s="170" t="s">
        <v>221</v>
      </c>
      <c r="D171" s="170" t="s">
        <v>110</v>
      </c>
      <c r="E171" s="171" t="s">
        <v>222</v>
      </c>
      <c r="F171" s="172" t="s">
        <v>223</v>
      </c>
      <c r="G171" s="173" t="s">
        <v>113</v>
      </c>
      <c r="H171" s="174">
        <v>45</v>
      </c>
      <c r="I171" s="175"/>
      <c r="J171" s="176">
        <f>ROUND(I171*H171,2)</f>
        <v>0</v>
      </c>
      <c r="K171" s="177"/>
      <c r="L171" s="35"/>
      <c r="M171" s="178" t="s">
        <v>1</v>
      </c>
      <c r="N171" s="179" t="s">
        <v>42</v>
      </c>
      <c r="O171" s="67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2" t="s">
        <v>114</v>
      </c>
      <c r="AT171" s="182" t="s">
        <v>110</v>
      </c>
      <c r="AU171" s="182" t="s">
        <v>82</v>
      </c>
      <c r="AY171" s="13" t="s">
        <v>109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3" t="s">
        <v>82</v>
      </c>
      <c r="BK171" s="183">
        <f>ROUND(I171*H171,2)</f>
        <v>0</v>
      </c>
      <c r="BL171" s="13" t="s">
        <v>114</v>
      </c>
      <c r="BM171" s="182" t="s">
        <v>224</v>
      </c>
    </row>
    <row r="172" spans="1:65" s="2" customFormat="1" ht="165.75">
      <c r="A172" s="30"/>
      <c r="B172" s="31"/>
      <c r="C172" s="32"/>
      <c r="D172" s="184" t="s">
        <v>116</v>
      </c>
      <c r="E172" s="32"/>
      <c r="F172" s="185" t="s">
        <v>121</v>
      </c>
      <c r="G172" s="32"/>
      <c r="H172" s="32"/>
      <c r="I172" s="186"/>
      <c r="J172" s="32"/>
      <c r="K172" s="32"/>
      <c r="L172" s="35"/>
      <c r="M172" s="187"/>
      <c r="N172" s="188"/>
      <c r="O172" s="67"/>
      <c r="P172" s="67"/>
      <c r="Q172" s="67"/>
      <c r="R172" s="67"/>
      <c r="S172" s="67"/>
      <c r="T172" s="68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3" t="s">
        <v>116</v>
      </c>
      <c r="AU172" s="13" t="s">
        <v>82</v>
      </c>
    </row>
    <row r="173" spans="1:65" s="2" customFormat="1" ht="24.2" customHeight="1">
      <c r="A173" s="30"/>
      <c r="B173" s="31"/>
      <c r="C173" s="170" t="s">
        <v>225</v>
      </c>
      <c r="D173" s="170" t="s">
        <v>110</v>
      </c>
      <c r="E173" s="171" t="s">
        <v>226</v>
      </c>
      <c r="F173" s="172" t="s">
        <v>227</v>
      </c>
      <c r="G173" s="173" t="s">
        <v>113</v>
      </c>
      <c r="H173" s="174">
        <v>45</v>
      </c>
      <c r="I173" s="175"/>
      <c r="J173" s="176">
        <f>ROUND(I173*H173,2)</f>
        <v>0</v>
      </c>
      <c r="K173" s="177"/>
      <c r="L173" s="35"/>
      <c r="M173" s="178" t="s">
        <v>1</v>
      </c>
      <c r="N173" s="179" t="s">
        <v>42</v>
      </c>
      <c r="O173" s="67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2" t="s">
        <v>114</v>
      </c>
      <c r="AT173" s="182" t="s">
        <v>110</v>
      </c>
      <c r="AU173" s="182" t="s">
        <v>82</v>
      </c>
      <c r="AY173" s="13" t="s">
        <v>109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82</v>
      </c>
      <c r="BK173" s="183">
        <f>ROUND(I173*H173,2)</f>
        <v>0</v>
      </c>
      <c r="BL173" s="13" t="s">
        <v>114</v>
      </c>
      <c r="BM173" s="182" t="s">
        <v>228</v>
      </c>
    </row>
    <row r="174" spans="1:65" s="2" customFormat="1" ht="165.75">
      <c r="A174" s="30"/>
      <c r="B174" s="31"/>
      <c r="C174" s="32"/>
      <c r="D174" s="184" t="s">
        <v>116</v>
      </c>
      <c r="E174" s="32"/>
      <c r="F174" s="185" t="s">
        <v>126</v>
      </c>
      <c r="G174" s="32"/>
      <c r="H174" s="32"/>
      <c r="I174" s="186"/>
      <c r="J174" s="32"/>
      <c r="K174" s="32"/>
      <c r="L174" s="35"/>
      <c r="M174" s="187"/>
      <c r="N174" s="188"/>
      <c r="O174" s="67"/>
      <c r="P174" s="67"/>
      <c r="Q174" s="67"/>
      <c r="R174" s="67"/>
      <c r="S174" s="67"/>
      <c r="T174" s="68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116</v>
      </c>
      <c r="AU174" s="13" t="s">
        <v>82</v>
      </c>
    </row>
    <row r="175" spans="1:65" s="2" customFormat="1" ht="24.2" customHeight="1">
      <c r="A175" s="30"/>
      <c r="B175" s="31"/>
      <c r="C175" s="189" t="s">
        <v>229</v>
      </c>
      <c r="D175" s="189" t="s">
        <v>127</v>
      </c>
      <c r="E175" s="190" t="s">
        <v>230</v>
      </c>
      <c r="F175" s="191" t="s">
        <v>231</v>
      </c>
      <c r="G175" s="192" t="s">
        <v>167</v>
      </c>
      <c r="H175" s="193">
        <v>22</v>
      </c>
      <c r="I175" s="194"/>
      <c r="J175" s="195">
        <f>ROUND(I175*H175,2)</f>
        <v>0</v>
      </c>
      <c r="K175" s="196"/>
      <c r="L175" s="197"/>
      <c r="M175" s="198" t="s">
        <v>1</v>
      </c>
      <c r="N175" s="199" t="s">
        <v>42</v>
      </c>
      <c r="O175" s="67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2" t="s">
        <v>131</v>
      </c>
      <c r="AT175" s="182" t="s">
        <v>127</v>
      </c>
      <c r="AU175" s="182" t="s">
        <v>82</v>
      </c>
      <c r="AY175" s="13" t="s">
        <v>109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3" t="s">
        <v>82</v>
      </c>
      <c r="BK175" s="183">
        <f>ROUND(I175*H175,2)</f>
        <v>0</v>
      </c>
      <c r="BL175" s="13" t="s">
        <v>114</v>
      </c>
      <c r="BM175" s="182" t="s">
        <v>232</v>
      </c>
    </row>
    <row r="176" spans="1:65" s="2" customFormat="1" ht="48.75">
      <c r="A176" s="30"/>
      <c r="B176" s="31"/>
      <c r="C176" s="32"/>
      <c r="D176" s="184" t="s">
        <v>116</v>
      </c>
      <c r="E176" s="32"/>
      <c r="F176" s="185" t="s">
        <v>233</v>
      </c>
      <c r="G176" s="32"/>
      <c r="H176" s="32"/>
      <c r="I176" s="186"/>
      <c r="J176" s="32"/>
      <c r="K176" s="32"/>
      <c r="L176" s="35"/>
      <c r="M176" s="187"/>
      <c r="N176" s="188"/>
      <c r="O176" s="67"/>
      <c r="P176" s="67"/>
      <c r="Q176" s="67"/>
      <c r="R176" s="67"/>
      <c r="S176" s="67"/>
      <c r="T176" s="68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116</v>
      </c>
      <c r="AU176" s="13" t="s">
        <v>82</v>
      </c>
    </row>
    <row r="177" spans="1:65" s="2" customFormat="1" ht="24.2" customHeight="1">
      <c r="A177" s="30"/>
      <c r="B177" s="31"/>
      <c r="C177" s="189" t="s">
        <v>234</v>
      </c>
      <c r="D177" s="189" t="s">
        <v>127</v>
      </c>
      <c r="E177" s="190" t="s">
        <v>235</v>
      </c>
      <c r="F177" s="191" t="s">
        <v>236</v>
      </c>
      <c r="G177" s="192" t="s">
        <v>167</v>
      </c>
      <c r="H177" s="193">
        <v>3</v>
      </c>
      <c r="I177" s="194"/>
      <c r="J177" s="195">
        <f>ROUND(I177*H177,2)</f>
        <v>0</v>
      </c>
      <c r="K177" s="196"/>
      <c r="L177" s="197"/>
      <c r="M177" s="198" t="s">
        <v>1</v>
      </c>
      <c r="N177" s="199" t="s">
        <v>42</v>
      </c>
      <c r="O177" s="67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2" t="s">
        <v>131</v>
      </c>
      <c r="AT177" s="182" t="s">
        <v>127</v>
      </c>
      <c r="AU177" s="182" t="s">
        <v>82</v>
      </c>
      <c r="AY177" s="13" t="s">
        <v>109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3" t="s">
        <v>82</v>
      </c>
      <c r="BK177" s="183">
        <f>ROUND(I177*H177,2)</f>
        <v>0</v>
      </c>
      <c r="BL177" s="13" t="s">
        <v>114</v>
      </c>
      <c r="BM177" s="182" t="s">
        <v>237</v>
      </c>
    </row>
    <row r="178" spans="1:65" s="2" customFormat="1" ht="48.75">
      <c r="A178" s="30"/>
      <c r="B178" s="31"/>
      <c r="C178" s="32"/>
      <c r="D178" s="184" t="s">
        <v>116</v>
      </c>
      <c r="E178" s="32"/>
      <c r="F178" s="185" t="s">
        <v>233</v>
      </c>
      <c r="G178" s="32"/>
      <c r="H178" s="32"/>
      <c r="I178" s="186"/>
      <c r="J178" s="32"/>
      <c r="K178" s="32"/>
      <c r="L178" s="35"/>
      <c r="M178" s="187"/>
      <c r="N178" s="188"/>
      <c r="O178" s="67"/>
      <c r="P178" s="67"/>
      <c r="Q178" s="67"/>
      <c r="R178" s="67"/>
      <c r="S178" s="67"/>
      <c r="T178" s="68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3" t="s">
        <v>116</v>
      </c>
      <c r="AU178" s="13" t="s">
        <v>82</v>
      </c>
    </row>
    <row r="179" spans="1:65" s="2" customFormat="1" ht="24.2" customHeight="1">
      <c r="A179" s="30"/>
      <c r="B179" s="31"/>
      <c r="C179" s="170" t="s">
        <v>238</v>
      </c>
      <c r="D179" s="170" t="s">
        <v>110</v>
      </c>
      <c r="E179" s="171" t="s">
        <v>239</v>
      </c>
      <c r="F179" s="172" t="s">
        <v>240</v>
      </c>
      <c r="G179" s="173" t="s">
        <v>113</v>
      </c>
      <c r="H179" s="174">
        <v>90</v>
      </c>
      <c r="I179" s="175"/>
      <c r="J179" s="176">
        <f>ROUND(I179*H179,2)</f>
        <v>0</v>
      </c>
      <c r="K179" s="177"/>
      <c r="L179" s="35"/>
      <c r="M179" s="178" t="s">
        <v>1</v>
      </c>
      <c r="N179" s="179" t="s">
        <v>42</v>
      </c>
      <c r="O179" s="67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2" t="s">
        <v>114</v>
      </c>
      <c r="AT179" s="182" t="s">
        <v>110</v>
      </c>
      <c r="AU179" s="182" t="s">
        <v>82</v>
      </c>
      <c r="AY179" s="13" t="s">
        <v>109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82</v>
      </c>
      <c r="BK179" s="183">
        <f>ROUND(I179*H179,2)</f>
        <v>0</v>
      </c>
      <c r="BL179" s="13" t="s">
        <v>114</v>
      </c>
      <c r="BM179" s="182" t="s">
        <v>241</v>
      </c>
    </row>
    <row r="180" spans="1:65" s="2" customFormat="1" ht="97.5">
      <c r="A180" s="30"/>
      <c r="B180" s="31"/>
      <c r="C180" s="32"/>
      <c r="D180" s="184" t="s">
        <v>116</v>
      </c>
      <c r="E180" s="32"/>
      <c r="F180" s="185" t="s">
        <v>117</v>
      </c>
      <c r="G180" s="32"/>
      <c r="H180" s="32"/>
      <c r="I180" s="186"/>
      <c r="J180" s="32"/>
      <c r="K180" s="32"/>
      <c r="L180" s="35"/>
      <c r="M180" s="187"/>
      <c r="N180" s="188"/>
      <c r="O180" s="67"/>
      <c r="P180" s="67"/>
      <c r="Q180" s="67"/>
      <c r="R180" s="67"/>
      <c r="S180" s="67"/>
      <c r="T180" s="68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116</v>
      </c>
      <c r="AU180" s="13" t="s">
        <v>82</v>
      </c>
    </row>
    <row r="181" spans="1:65" s="2" customFormat="1" ht="16.5" customHeight="1">
      <c r="A181" s="30"/>
      <c r="B181" s="31"/>
      <c r="C181" s="170" t="s">
        <v>242</v>
      </c>
      <c r="D181" s="170" t="s">
        <v>110</v>
      </c>
      <c r="E181" s="171" t="s">
        <v>243</v>
      </c>
      <c r="F181" s="172" t="s">
        <v>244</v>
      </c>
      <c r="G181" s="173" t="s">
        <v>113</v>
      </c>
      <c r="H181" s="174">
        <v>90</v>
      </c>
      <c r="I181" s="175"/>
      <c r="J181" s="176">
        <f>ROUND(I181*H181,2)</f>
        <v>0</v>
      </c>
      <c r="K181" s="177"/>
      <c r="L181" s="35"/>
      <c r="M181" s="178" t="s">
        <v>1</v>
      </c>
      <c r="N181" s="179" t="s">
        <v>42</v>
      </c>
      <c r="O181" s="67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2" t="s">
        <v>114</v>
      </c>
      <c r="AT181" s="182" t="s">
        <v>110</v>
      </c>
      <c r="AU181" s="182" t="s">
        <v>82</v>
      </c>
      <c r="AY181" s="13" t="s">
        <v>109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3" t="s">
        <v>82</v>
      </c>
      <c r="BK181" s="183">
        <f>ROUND(I181*H181,2)</f>
        <v>0</v>
      </c>
      <c r="BL181" s="13" t="s">
        <v>114</v>
      </c>
      <c r="BM181" s="182" t="s">
        <v>245</v>
      </c>
    </row>
    <row r="182" spans="1:65" s="2" customFormat="1" ht="165.75">
      <c r="A182" s="30"/>
      <c r="B182" s="31"/>
      <c r="C182" s="32"/>
      <c r="D182" s="184" t="s">
        <v>116</v>
      </c>
      <c r="E182" s="32"/>
      <c r="F182" s="185" t="s">
        <v>121</v>
      </c>
      <c r="G182" s="32"/>
      <c r="H182" s="32"/>
      <c r="I182" s="186"/>
      <c r="J182" s="32"/>
      <c r="K182" s="32"/>
      <c r="L182" s="35"/>
      <c r="M182" s="187"/>
      <c r="N182" s="188"/>
      <c r="O182" s="67"/>
      <c r="P182" s="67"/>
      <c r="Q182" s="67"/>
      <c r="R182" s="67"/>
      <c r="S182" s="67"/>
      <c r="T182" s="68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116</v>
      </c>
      <c r="AU182" s="13" t="s">
        <v>82</v>
      </c>
    </row>
    <row r="183" spans="1:65" s="2" customFormat="1" ht="24.2" customHeight="1">
      <c r="A183" s="30"/>
      <c r="B183" s="31"/>
      <c r="C183" s="170" t="s">
        <v>246</v>
      </c>
      <c r="D183" s="170" t="s">
        <v>110</v>
      </c>
      <c r="E183" s="171" t="s">
        <v>247</v>
      </c>
      <c r="F183" s="172" t="s">
        <v>248</v>
      </c>
      <c r="G183" s="173" t="s">
        <v>113</v>
      </c>
      <c r="H183" s="174">
        <v>90</v>
      </c>
      <c r="I183" s="175"/>
      <c r="J183" s="176">
        <f>ROUND(I183*H183,2)</f>
        <v>0</v>
      </c>
      <c r="K183" s="177"/>
      <c r="L183" s="35"/>
      <c r="M183" s="178" t="s">
        <v>1</v>
      </c>
      <c r="N183" s="179" t="s">
        <v>42</v>
      </c>
      <c r="O183" s="67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2" t="s">
        <v>114</v>
      </c>
      <c r="AT183" s="182" t="s">
        <v>110</v>
      </c>
      <c r="AU183" s="182" t="s">
        <v>82</v>
      </c>
      <c r="AY183" s="13" t="s">
        <v>109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3" t="s">
        <v>82</v>
      </c>
      <c r="BK183" s="183">
        <f>ROUND(I183*H183,2)</f>
        <v>0</v>
      </c>
      <c r="BL183" s="13" t="s">
        <v>114</v>
      </c>
      <c r="BM183" s="182" t="s">
        <v>249</v>
      </c>
    </row>
    <row r="184" spans="1:65" s="2" customFormat="1" ht="165.75">
      <c r="A184" s="30"/>
      <c r="B184" s="31"/>
      <c r="C184" s="32"/>
      <c r="D184" s="184" t="s">
        <v>116</v>
      </c>
      <c r="E184" s="32"/>
      <c r="F184" s="185" t="s">
        <v>126</v>
      </c>
      <c r="G184" s="32"/>
      <c r="H184" s="32"/>
      <c r="I184" s="186"/>
      <c r="J184" s="32"/>
      <c r="K184" s="32"/>
      <c r="L184" s="35"/>
      <c r="M184" s="187"/>
      <c r="N184" s="188"/>
      <c r="O184" s="67"/>
      <c r="P184" s="67"/>
      <c r="Q184" s="67"/>
      <c r="R184" s="67"/>
      <c r="S184" s="67"/>
      <c r="T184" s="68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116</v>
      </c>
      <c r="AU184" s="13" t="s">
        <v>82</v>
      </c>
    </row>
    <row r="185" spans="1:65" s="2" customFormat="1" ht="24.2" customHeight="1">
      <c r="A185" s="30"/>
      <c r="B185" s="31"/>
      <c r="C185" s="189" t="s">
        <v>250</v>
      </c>
      <c r="D185" s="189" t="s">
        <v>127</v>
      </c>
      <c r="E185" s="190" t="s">
        <v>251</v>
      </c>
      <c r="F185" s="191" t="s">
        <v>252</v>
      </c>
      <c r="G185" s="192" t="s">
        <v>113</v>
      </c>
      <c r="H185" s="193">
        <v>72</v>
      </c>
      <c r="I185" s="194"/>
      <c r="J185" s="195">
        <f>ROUND(I185*H185,2)</f>
        <v>0</v>
      </c>
      <c r="K185" s="196"/>
      <c r="L185" s="197"/>
      <c r="M185" s="198" t="s">
        <v>1</v>
      </c>
      <c r="N185" s="199" t="s">
        <v>42</v>
      </c>
      <c r="O185" s="67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2" t="s">
        <v>131</v>
      </c>
      <c r="AT185" s="182" t="s">
        <v>127</v>
      </c>
      <c r="AU185" s="182" t="s">
        <v>82</v>
      </c>
      <c r="AY185" s="13" t="s">
        <v>109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82</v>
      </c>
      <c r="BK185" s="183">
        <f>ROUND(I185*H185,2)</f>
        <v>0</v>
      </c>
      <c r="BL185" s="13" t="s">
        <v>114</v>
      </c>
      <c r="BM185" s="182" t="s">
        <v>253</v>
      </c>
    </row>
    <row r="186" spans="1:65" s="2" customFormat="1" ht="48.75">
      <c r="A186" s="30"/>
      <c r="B186" s="31"/>
      <c r="C186" s="32"/>
      <c r="D186" s="184" t="s">
        <v>116</v>
      </c>
      <c r="E186" s="32"/>
      <c r="F186" s="185" t="s">
        <v>233</v>
      </c>
      <c r="G186" s="32"/>
      <c r="H186" s="32"/>
      <c r="I186" s="186"/>
      <c r="J186" s="32"/>
      <c r="K186" s="32"/>
      <c r="L186" s="35"/>
      <c r="M186" s="187"/>
      <c r="N186" s="188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116</v>
      </c>
      <c r="AU186" s="13" t="s">
        <v>82</v>
      </c>
    </row>
    <row r="187" spans="1:65" s="2" customFormat="1" ht="24.2" customHeight="1">
      <c r="A187" s="30"/>
      <c r="B187" s="31"/>
      <c r="C187" s="189" t="s">
        <v>254</v>
      </c>
      <c r="D187" s="189" t="s">
        <v>127</v>
      </c>
      <c r="E187" s="190" t="s">
        <v>255</v>
      </c>
      <c r="F187" s="191" t="s">
        <v>256</v>
      </c>
      <c r="G187" s="192" t="s">
        <v>113</v>
      </c>
      <c r="H187" s="193">
        <v>18</v>
      </c>
      <c r="I187" s="194"/>
      <c r="J187" s="195">
        <f>ROUND(I187*H187,2)</f>
        <v>0</v>
      </c>
      <c r="K187" s="196"/>
      <c r="L187" s="197"/>
      <c r="M187" s="198" t="s">
        <v>1</v>
      </c>
      <c r="N187" s="199" t="s">
        <v>42</v>
      </c>
      <c r="O187" s="67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2" t="s">
        <v>131</v>
      </c>
      <c r="AT187" s="182" t="s">
        <v>127</v>
      </c>
      <c r="AU187" s="182" t="s">
        <v>82</v>
      </c>
      <c r="AY187" s="13" t="s">
        <v>109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3" t="s">
        <v>82</v>
      </c>
      <c r="BK187" s="183">
        <f>ROUND(I187*H187,2)</f>
        <v>0</v>
      </c>
      <c r="BL187" s="13" t="s">
        <v>114</v>
      </c>
      <c r="BM187" s="182" t="s">
        <v>257</v>
      </c>
    </row>
    <row r="188" spans="1:65" s="2" customFormat="1" ht="48.75">
      <c r="A188" s="30"/>
      <c r="B188" s="31"/>
      <c r="C188" s="32"/>
      <c r="D188" s="184" t="s">
        <v>116</v>
      </c>
      <c r="E188" s="32"/>
      <c r="F188" s="185" t="s">
        <v>233</v>
      </c>
      <c r="G188" s="32"/>
      <c r="H188" s="32"/>
      <c r="I188" s="186"/>
      <c r="J188" s="32"/>
      <c r="K188" s="32"/>
      <c r="L188" s="35"/>
      <c r="M188" s="187"/>
      <c r="N188" s="188"/>
      <c r="O188" s="67"/>
      <c r="P188" s="67"/>
      <c r="Q188" s="67"/>
      <c r="R188" s="67"/>
      <c r="S188" s="67"/>
      <c r="T188" s="68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116</v>
      </c>
      <c r="AU188" s="13" t="s">
        <v>82</v>
      </c>
    </row>
    <row r="189" spans="1:65" s="2" customFormat="1" ht="24.2" customHeight="1">
      <c r="A189" s="30"/>
      <c r="B189" s="31"/>
      <c r="C189" s="170" t="s">
        <v>258</v>
      </c>
      <c r="D189" s="170" t="s">
        <v>110</v>
      </c>
      <c r="E189" s="171" t="s">
        <v>259</v>
      </c>
      <c r="F189" s="172" t="s">
        <v>260</v>
      </c>
      <c r="G189" s="173" t="s">
        <v>113</v>
      </c>
      <c r="H189" s="174">
        <v>90</v>
      </c>
      <c r="I189" s="175"/>
      <c r="J189" s="176">
        <f>ROUND(I189*H189,2)</f>
        <v>0</v>
      </c>
      <c r="K189" s="177"/>
      <c r="L189" s="35"/>
      <c r="M189" s="178" t="s">
        <v>1</v>
      </c>
      <c r="N189" s="179" t="s">
        <v>42</v>
      </c>
      <c r="O189" s="67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2" t="s">
        <v>114</v>
      </c>
      <c r="AT189" s="182" t="s">
        <v>110</v>
      </c>
      <c r="AU189" s="182" t="s">
        <v>82</v>
      </c>
      <c r="AY189" s="13" t="s">
        <v>109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3" t="s">
        <v>82</v>
      </c>
      <c r="BK189" s="183">
        <f>ROUND(I189*H189,2)</f>
        <v>0</v>
      </c>
      <c r="BL189" s="13" t="s">
        <v>114</v>
      </c>
      <c r="BM189" s="182" t="s">
        <v>261</v>
      </c>
    </row>
    <row r="190" spans="1:65" s="2" customFormat="1" ht="97.5">
      <c r="A190" s="30"/>
      <c r="B190" s="31"/>
      <c r="C190" s="32"/>
      <c r="D190" s="184" t="s">
        <v>116</v>
      </c>
      <c r="E190" s="32"/>
      <c r="F190" s="185" t="s">
        <v>117</v>
      </c>
      <c r="G190" s="32"/>
      <c r="H190" s="32"/>
      <c r="I190" s="186"/>
      <c r="J190" s="32"/>
      <c r="K190" s="32"/>
      <c r="L190" s="35"/>
      <c r="M190" s="187"/>
      <c r="N190" s="188"/>
      <c r="O190" s="67"/>
      <c r="P190" s="67"/>
      <c r="Q190" s="67"/>
      <c r="R190" s="67"/>
      <c r="S190" s="67"/>
      <c r="T190" s="68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3" t="s">
        <v>116</v>
      </c>
      <c r="AU190" s="13" t="s">
        <v>82</v>
      </c>
    </row>
    <row r="191" spans="1:65" s="2" customFormat="1" ht="24.2" customHeight="1">
      <c r="A191" s="30"/>
      <c r="B191" s="31"/>
      <c r="C191" s="170" t="s">
        <v>262</v>
      </c>
      <c r="D191" s="170" t="s">
        <v>110</v>
      </c>
      <c r="E191" s="171" t="s">
        <v>263</v>
      </c>
      <c r="F191" s="172" t="s">
        <v>264</v>
      </c>
      <c r="G191" s="173" t="s">
        <v>113</v>
      </c>
      <c r="H191" s="174">
        <v>90</v>
      </c>
      <c r="I191" s="175"/>
      <c r="J191" s="176">
        <f>ROUND(I191*H191,2)</f>
        <v>0</v>
      </c>
      <c r="K191" s="177"/>
      <c r="L191" s="35"/>
      <c r="M191" s="178" t="s">
        <v>1</v>
      </c>
      <c r="N191" s="179" t="s">
        <v>42</v>
      </c>
      <c r="O191" s="67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2" t="s">
        <v>114</v>
      </c>
      <c r="AT191" s="182" t="s">
        <v>110</v>
      </c>
      <c r="AU191" s="182" t="s">
        <v>82</v>
      </c>
      <c r="AY191" s="13" t="s">
        <v>109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82</v>
      </c>
      <c r="BK191" s="183">
        <f>ROUND(I191*H191,2)</f>
        <v>0</v>
      </c>
      <c r="BL191" s="13" t="s">
        <v>114</v>
      </c>
      <c r="BM191" s="182" t="s">
        <v>265</v>
      </c>
    </row>
    <row r="192" spans="1:65" s="2" customFormat="1" ht="165.75">
      <c r="A192" s="30"/>
      <c r="B192" s="31"/>
      <c r="C192" s="32"/>
      <c r="D192" s="184" t="s">
        <v>116</v>
      </c>
      <c r="E192" s="32"/>
      <c r="F192" s="185" t="s">
        <v>121</v>
      </c>
      <c r="G192" s="32"/>
      <c r="H192" s="32"/>
      <c r="I192" s="186"/>
      <c r="J192" s="32"/>
      <c r="K192" s="32"/>
      <c r="L192" s="35"/>
      <c r="M192" s="187"/>
      <c r="N192" s="188"/>
      <c r="O192" s="67"/>
      <c r="P192" s="67"/>
      <c r="Q192" s="67"/>
      <c r="R192" s="67"/>
      <c r="S192" s="67"/>
      <c r="T192" s="68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116</v>
      </c>
      <c r="AU192" s="13" t="s">
        <v>82</v>
      </c>
    </row>
    <row r="193" spans="1:65" s="2" customFormat="1" ht="24.2" customHeight="1">
      <c r="A193" s="30"/>
      <c r="B193" s="31"/>
      <c r="C193" s="170" t="s">
        <v>266</v>
      </c>
      <c r="D193" s="170" t="s">
        <v>110</v>
      </c>
      <c r="E193" s="171" t="s">
        <v>267</v>
      </c>
      <c r="F193" s="172" t="s">
        <v>268</v>
      </c>
      <c r="G193" s="173" t="s">
        <v>113</v>
      </c>
      <c r="H193" s="174">
        <v>90</v>
      </c>
      <c r="I193" s="175"/>
      <c r="J193" s="176">
        <f>ROUND(I193*H193,2)</f>
        <v>0</v>
      </c>
      <c r="K193" s="177"/>
      <c r="L193" s="35"/>
      <c r="M193" s="178" t="s">
        <v>1</v>
      </c>
      <c r="N193" s="179" t="s">
        <v>42</v>
      </c>
      <c r="O193" s="67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2" t="s">
        <v>114</v>
      </c>
      <c r="AT193" s="182" t="s">
        <v>110</v>
      </c>
      <c r="AU193" s="182" t="s">
        <v>82</v>
      </c>
      <c r="AY193" s="13" t="s">
        <v>109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3" t="s">
        <v>82</v>
      </c>
      <c r="BK193" s="183">
        <f>ROUND(I193*H193,2)</f>
        <v>0</v>
      </c>
      <c r="BL193" s="13" t="s">
        <v>114</v>
      </c>
      <c r="BM193" s="182" t="s">
        <v>269</v>
      </c>
    </row>
    <row r="194" spans="1:65" s="2" customFormat="1" ht="165.75">
      <c r="A194" s="30"/>
      <c r="B194" s="31"/>
      <c r="C194" s="32"/>
      <c r="D194" s="184" t="s">
        <v>116</v>
      </c>
      <c r="E194" s="32"/>
      <c r="F194" s="185" t="s">
        <v>126</v>
      </c>
      <c r="G194" s="32"/>
      <c r="H194" s="32"/>
      <c r="I194" s="186"/>
      <c r="J194" s="32"/>
      <c r="K194" s="32"/>
      <c r="L194" s="35"/>
      <c r="M194" s="187"/>
      <c r="N194" s="188"/>
      <c r="O194" s="67"/>
      <c r="P194" s="67"/>
      <c r="Q194" s="67"/>
      <c r="R194" s="67"/>
      <c r="S194" s="67"/>
      <c r="T194" s="68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116</v>
      </c>
      <c r="AU194" s="13" t="s">
        <v>82</v>
      </c>
    </row>
    <row r="195" spans="1:65" s="2" customFormat="1" ht="24.2" customHeight="1">
      <c r="A195" s="30"/>
      <c r="B195" s="31"/>
      <c r="C195" s="189" t="s">
        <v>270</v>
      </c>
      <c r="D195" s="189" t="s">
        <v>127</v>
      </c>
      <c r="E195" s="190" t="s">
        <v>271</v>
      </c>
      <c r="F195" s="191" t="s">
        <v>272</v>
      </c>
      <c r="G195" s="192" t="s">
        <v>130</v>
      </c>
      <c r="H195" s="193">
        <v>72</v>
      </c>
      <c r="I195" s="194"/>
      <c r="J195" s="195">
        <f>ROUND(I195*H195,2)</f>
        <v>0</v>
      </c>
      <c r="K195" s="196"/>
      <c r="L195" s="197"/>
      <c r="M195" s="198" t="s">
        <v>1</v>
      </c>
      <c r="N195" s="199" t="s">
        <v>42</v>
      </c>
      <c r="O195" s="67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2" t="s">
        <v>131</v>
      </c>
      <c r="AT195" s="182" t="s">
        <v>127</v>
      </c>
      <c r="AU195" s="182" t="s">
        <v>82</v>
      </c>
      <c r="AY195" s="13" t="s">
        <v>109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3" t="s">
        <v>82</v>
      </c>
      <c r="BK195" s="183">
        <f>ROUND(I195*H195,2)</f>
        <v>0</v>
      </c>
      <c r="BL195" s="13" t="s">
        <v>114</v>
      </c>
      <c r="BM195" s="182" t="s">
        <v>273</v>
      </c>
    </row>
    <row r="196" spans="1:65" s="2" customFormat="1" ht="48.75">
      <c r="A196" s="30"/>
      <c r="B196" s="31"/>
      <c r="C196" s="32"/>
      <c r="D196" s="184" t="s">
        <v>116</v>
      </c>
      <c r="E196" s="32"/>
      <c r="F196" s="185" t="s">
        <v>233</v>
      </c>
      <c r="G196" s="32"/>
      <c r="H196" s="32"/>
      <c r="I196" s="186"/>
      <c r="J196" s="32"/>
      <c r="K196" s="32"/>
      <c r="L196" s="35"/>
      <c r="M196" s="187"/>
      <c r="N196" s="188"/>
      <c r="O196" s="67"/>
      <c r="P196" s="67"/>
      <c r="Q196" s="67"/>
      <c r="R196" s="67"/>
      <c r="S196" s="67"/>
      <c r="T196" s="68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3" t="s">
        <v>116</v>
      </c>
      <c r="AU196" s="13" t="s">
        <v>82</v>
      </c>
    </row>
    <row r="197" spans="1:65" s="2" customFormat="1" ht="24.2" customHeight="1">
      <c r="A197" s="30"/>
      <c r="B197" s="31"/>
      <c r="C197" s="189" t="s">
        <v>274</v>
      </c>
      <c r="D197" s="189" t="s">
        <v>127</v>
      </c>
      <c r="E197" s="190" t="s">
        <v>275</v>
      </c>
      <c r="F197" s="191" t="s">
        <v>276</v>
      </c>
      <c r="G197" s="192" t="s">
        <v>130</v>
      </c>
      <c r="H197" s="193">
        <v>18</v>
      </c>
      <c r="I197" s="194"/>
      <c r="J197" s="195">
        <f>ROUND(I197*H197,2)</f>
        <v>0</v>
      </c>
      <c r="K197" s="196"/>
      <c r="L197" s="197"/>
      <c r="M197" s="198" t="s">
        <v>1</v>
      </c>
      <c r="N197" s="199" t="s">
        <v>42</v>
      </c>
      <c r="O197" s="67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2" t="s">
        <v>131</v>
      </c>
      <c r="AT197" s="182" t="s">
        <v>127</v>
      </c>
      <c r="AU197" s="182" t="s">
        <v>82</v>
      </c>
      <c r="AY197" s="13" t="s">
        <v>109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82</v>
      </c>
      <c r="BK197" s="183">
        <f>ROUND(I197*H197,2)</f>
        <v>0</v>
      </c>
      <c r="BL197" s="13" t="s">
        <v>114</v>
      </c>
      <c r="BM197" s="182" t="s">
        <v>277</v>
      </c>
    </row>
    <row r="198" spans="1:65" s="2" customFormat="1" ht="48.75">
      <c r="A198" s="30"/>
      <c r="B198" s="31"/>
      <c r="C198" s="32"/>
      <c r="D198" s="184" t="s">
        <v>116</v>
      </c>
      <c r="E198" s="32"/>
      <c r="F198" s="185" t="s">
        <v>233</v>
      </c>
      <c r="G198" s="32"/>
      <c r="H198" s="32"/>
      <c r="I198" s="186"/>
      <c r="J198" s="32"/>
      <c r="K198" s="32"/>
      <c r="L198" s="35"/>
      <c r="M198" s="187"/>
      <c r="N198" s="188"/>
      <c r="O198" s="67"/>
      <c r="P198" s="67"/>
      <c r="Q198" s="67"/>
      <c r="R198" s="67"/>
      <c r="S198" s="67"/>
      <c r="T198" s="68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116</v>
      </c>
      <c r="AU198" s="13" t="s">
        <v>82</v>
      </c>
    </row>
    <row r="199" spans="1:65" s="2" customFormat="1" ht="24.2" customHeight="1">
      <c r="A199" s="30"/>
      <c r="B199" s="31"/>
      <c r="C199" s="170" t="s">
        <v>278</v>
      </c>
      <c r="D199" s="170" t="s">
        <v>110</v>
      </c>
      <c r="E199" s="171" t="s">
        <v>279</v>
      </c>
      <c r="F199" s="172" t="s">
        <v>280</v>
      </c>
      <c r="G199" s="173" t="s">
        <v>113</v>
      </c>
      <c r="H199" s="174">
        <v>45</v>
      </c>
      <c r="I199" s="175"/>
      <c r="J199" s="176">
        <f>ROUND(I199*H199,2)</f>
        <v>0</v>
      </c>
      <c r="K199" s="177"/>
      <c r="L199" s="35"/>
      <c r="M199" s="178" t="s">
        <v>1</v>
      </c>
      <c r="N199" s="179" t="s">
        <v>42</v>
      </c>
      <c r="O199" s="67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2" t="s">
        <v>114</v>
      </c>
      <c r="AT199" s="182" t="s">
        <v>110</v>
      </c>
      <c r="AU199" s="182" t="s">
        <v>82</v>
      </c>
      <c r="AY199" s="13" t="s">
        <v>109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3" t="s">
        <v>82</v>
      </c>
      <c r="BK199" s="183">
        <f>ROUND(I199*H199,2)</f>
        <v>0</v>
      </c>
      <c r="BL199" s="13" t="s">
        <v>114</v>
      </c>
      <c r="BM199" s="182" t="s">
        <v>281</v>
      </c>
    </row>
    <row r="200" spans="1:65" s="2" customFormat="1" ht="97.5">
      <c r="A200" s="30"/>
      <c r="B200" s="31"/>
      <c r="C200" s="32"/>
      <c r="D200" s="184" t="s">
        <v>116</v>
      </c>
      <c r="E200" s="32"/>
      <c r="F200" s="185" t="s">
        <v>117</v>
      </c>
      <c r="G200" s="32"/>
      <c r="H200" s="32"/>
      <c r="I200" s="186"/>
      <c r="J200" s="32"/>
      <c r="K200" s="32"/>
      <c r="L200" s="35"/>
      <c r="M200" s="187"/>
      <c r="N200" s="188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116</v>
      </c>
      <c r="AU200" s="13" t="s">
        <v>82</v>
      </c>
    </row>
    <row r="201" spans="1:65" s="2" customFormat="1" ht="24.2" customHeight="1">
      <c r="A201" s="30"/>
      <c r="B201" s="31"/>
      <c r="C201" s="170" t="s">
        <v>282</v>
      </c>
      <c r="D201" s="170" t="s">
        <v>110</v>
      </c>
      <c r="E201" s="171" t="s">
        <v>283</v>
      </c>
      <c r="F201" s="172" t="s">
        <v>284</v>
      </c>
      <c r="G201" s="173" t="s">
        <v>113</v>
      </c>
      <c r="H201" s="174">
        <v>45</v>
      </c>
      <c r="I201" s="175"/>
      <c r="J201" s="176">
        <f>ROUND(I201*H201,2)</f>
        <v>0</v>
      </c>
      <c r="K201" s="177"/>
      <c r="L201" s="35"/>
      <c r="M201" s="178" t="s">
        <v>1</v>
      </c>
      <c r="N201" s="179" t="s">
        <v>42</v>
      </c>
      <c r="O201" s="67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2" t="s">
        <v>114</v>
      </c>
      <c r="AT201" s="182" t="s">
        <v>110</v>
      </c>
      <c r="AU201" s="182" t="s">
        <v>82</v>
      </c>
      <c r="AY201" s="13" t="s">
        <v>109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3" t="s">
        <v>82</v>
      </c>
      <c r="BK201" s="183">
        <f>ROUND(I201*H201,2)</f>
        <v>0</v>
      </c>
      <c r="BL201" s="13" t="s">
        <v>114</v>
      </c>
      <c r="BM201" s="182" t="s">
        <v>285</v>
      </c>
    </row>
    <row r="202" spans="1:65" s="2" customFormat="1" ht="165.75">
      <c r="A202" s="30"/>
      <c r="B202" s="31"/>
      <c r="C202" s="32"/>
      <c r="D202" s="184" t="s">
        <v>116</v>
      </c>
      <c r="E202" s="32"/>
      <c r="F202" s="185" t="s">
        <v>121</v>
      </c>
      <c r="G202" s="32"/>
      <c r="H202" s="32"/>
      <c r="I202" s="186"/>
      <c r="J202" s="32"/>
      <c r="K202" s="32"/>
      <c r="L202" s="35"/>
      <c r="M202" s="187"/>
      <c r="N202" s="188"/>
      <c r="O202" s="67"/>
      <c r="P202" s="67"/>
      <c r="Q202" s="67"/>
      <c r="R202" s="67"/>
      <c r="S202" s="67"/>
      <c r="T202" s="68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116</v>
      </c>
      <c r="AU202" s="13" t="s">
        <v>82</v>
      </c>
    </row>
    <row r="203" spans="1:65" s="2" customFormat="1" ht="24.2" customHeight="1">
      <c r="A203" s="30"/>
      <c r="B203" s="31"/>
      <c r="C203" s="170" t="s">
        <v>286</v>
      </c>
      <c r="D203" s="170" t="s">
        <v>110</v>
      </c>
      <c r="E203" s="171" t="s">
        <v>287</v>
      </c>
      <c r="F203" s="172" t="s">
        <v>288</v>
      </c>
      <c r="G203" s="173" t="s">
        <v>113</v>
      </c>
      <c r="H203" s="174">
        <v>45</v>
      </c>
      <c r="I203" s="175"/>
      <c r="J203" s="176">
        <f>ROUND(I203*H203,2)</f>
        <v>0</v>
      </c>
      <c r="K203" s="177"/>
      <c r="L203" s="35"/>
      <c r="M203" s="178" t="s">
        <v>1</v>
      </c>
      <c r="N203" s="179" t="s">
        <v>42</v>
      </c>
      <c r="O203" s="67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2" t="s">
        <v>114</v>
      </c>
      <c r="AT203" s="182" t="s">
        <v>110</v>
      </c>
      <c r="AU203" s="182" t="s">
        <v>82</v>
      </c>
      <c r="AY203" s="13" t="s">
        <v>109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82</v>
      </c>
      <c r="BK203" s="183">
        <f>ROUND(I203*H203,2)</f>
        <v>0</v>
      </c>
      <c r="BL203" s="13" t="s">
        <v>114</v>
      </c>
      <c r="BM203" s="182" t="s">
        <v>289</v>
      </c>
    </row>
    <row r="204" spans="1:65" s="2" customFormat="1" ht="165.75">
      <c r="A204" s="30"/>
      <c r="B204" s="31"/>
      <c r="C204" s="32"/>
      <c r="D204" s="184" t="s">
        <v>116</v>
      </c>
      <c r="E204" s="32"/>
      <c r="F204" s="185" t="s">
        <v>121</v>
      </c>
      <c r="G204" s="32"/>
      <c r="H204" s="32"/>
      <c r="I204" s="186"/>
      <c r="J204" s="32"/>
      <c r="K204" s="32"/>
      <c r="L204" s="35"/>
      <c r="M204" s="187"/>
      <c r="N204" s="188"/>
      <c r="O204" s="67"/>
      <c r="P204" s="67"/>
      <c r="Q204" s="67"/>
      <c r="R204" s="67"/>
      <c r="S204" s="67"/>
      <c r="T204" s="68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116</v>
      </c>
      <c r="AU204" s="13" t="s">
        <v>82</v>
      </c>
    </row>
    <row r="205" spans="1:65" s="2" customFormat="1" ht="24.2" customHeight="1">
      <c r="A205" s="30"/>
      <c r="B205" s="31"/>
      <c r="C205" s="189" t="s">
        <v>290</v>
      </c>
      <c r="D205" s="189" t="s">
        <v>127</v>
      </c>
      <c r="E205" s="190" t="s">
        <v>291</v>
      </c>
      <c r="F205" s="191" t="s">
        <v>292</v>
      </c>
      <c r="G205" s="192" t="s">
        <v>130</v>
      </c>
      <c r="H205" s="193">
        <v>36</v>
      </c>
      <c r="I205" s="194"/>
      <c r="J205" s="195">
        <f>ROUND(I205*H205,2)</f>
        <v>0</v>
      </c>
      <c r="K205" s="196"/>
      <c r="L205" s="197"/>
      <c r="M205" s="198" t="s">
        <v>1</v>
      </c>
      <c r="N205" s="199" t="s">
        <v>42</v>
      </c>
      <c r="O205" s="67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2" t="s">
        <v>131</v>
      </c>
      <c r="AT205" s="182" t="s">
        <v>127</v>
      </c>
      <c r="AU205" s="182" t="s">
        <v>82</v>
      </c>
      <c r="AY205" s="13" t="s">
        <v>109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82</v>
      </c>
      <c r="BK205" s="183">
        <f>ROUND(I205*H205,2)</f>
        <v>0</v>
      </c>
      <c r="BL205" s="13" t="s">
        <v>114</v>
      </c>
      <c r="BM205" s="182" t="s">
        <v>293</v>
      </c>
    </row>
    <row r="206" spans="1:65" s="2" customFormat="1" ht="48.75">
      <c r="A206" s="30"/>
      <c r="B206" s="31"/>
      <c r="C206" s="32"/>
      <c r="D206" s="184" t="s">
        <v>116</v>
      </c>
      <c r="E206" s="32"/>
      <c r="F206" s="185" t="s">
        <v>233</v>
      </c>
      <c r="G206" s="32"/>
      <c r="H206" s="32"/>
      <c r="I206" s="186"/>
      <c r="J206" s="32"/>
      <c r="K206" s="32"/>
      <c r="L206" s="35"/>
      <c r="M206" s="187"/>
      <c r="N206" s="188"/>
      <c r="O206" s="67"/>
      <c r="P206" s="67"/>
      <c r="Q206" s="67"/>
      <c r="R206" s="67"/>
      <c r="S206" s="67"/>
      <c r="T206" s="68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116</v>
      </c>
      <c r="AU206" s="13" t="s">
        <v>82</v>
      </c>
    </row>
    <row r="207" spans="1:65" s="2" customFormat="1" ht="24.2" customHeight="1">
      <c r="A207" s="30"/>
      <c r="B207" s="31"/>
      <c r="C207" s="189" t="s">
        <v>294</v>
      </c>
      <c r="D207" s="189" t="s">
        <v>127</v>
      </c>
      <c r="E207" s="190" t="s">
        <v>295</v>
      </c>
      <c r="F207" s="191" t="s">
        <v>296</v>
      </c>
      <c r="G207" s="192" t="s">
        <v>130</v>
      </c>
      <c r="H207" s="193">
        <v>9</v>
      </c>
      <c r="I207" s="194"/>
      <c r="J207" s="195">
        <f>ROUND(I207*H207,2)</f>
        <v>0</v>
      </c>
      <c r="K207" s="196"/>
      <c r="L207" s="197"/>
      <c r="M207" s="198" t="s">
        <v>1</v>
      </c>
      <c r="N207" s="199" t="s">
        <v>42</v>
      </c>
      <c r="O207" s="67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82" t="s">
        <v>131</v>
      </c>
      <c r="AT207" s="182" t="s">
        <v>127</v>
      </c>
      <c r="AU207" s="182" t="s">
        <v>82</v>
      </c>
      <c r="AY207" s="13" t="s">
        <v>109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3" t="s">
        <v>82</v>
      </c>
      <c r="BK207" s="183">
        <f>ROUND(I207*H207,2)</f>
        <v>0</v>
      </c>
      <c r="BL207" s="13" t="s">
        <v>114</v>
      </c>
      <c r="BM207" s="182" t="s">
        <v>297</v>
      </c>
    </row>
    <row r="208" spans="1:65" s="2" customFormat="1" ht="48.75">
      <c r="A208" s="30"/>
      <c r="B208" s="31"/>
      <c r="C208" s="32"/>
      <c r="D208" s="184" t="s">
        <v>116</v>
      </c>
      <c r="E208" s="32"/>
      <c r="F208" s="185" t="s">
        <v>233</v>
      </c>
      <c r="G208" s="32"/>
      <c r="H208" s="32"/>
      <c r="I208" s="186"/>
      <c r="J208" s="32"/>
      <c r="K208" s="32"/>
      <c r="L208" s="35"/>
      <c r="M208" s="187"/>
      <c r="N208" s="188"/>
      <c r="O208" s="67"/>
      <c r="P208" s="67"/>
      <c r="Q208" s="67"/>
      <c r="R208" s="67"/>
      <c r="S208" s="67"/>
      <c r="T208" s="68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3" t="s">
        <v>116</v>
      </c>
      <c r="AU208" s="13" t="s">
        <v>82</v>
      </c>
    </row>
    <row r="209" spans="1:65" s="2" customFormat="1" ht="24.2" customHeight="1">
      <c r="A209" s="30"/>
      <c r="B209" s="31"/>
      <c r="C209" s="170" t="s">
        <v>298</v>
      </c>
      <c r="D209" s="170" t="s">
        <v>110</v>
      </c>
      <c r="E209" s="171" t="s">
        <v>299</v>
      </c>
      <c r="F209" s="172" t="s">
        <v>300</v>
      </c>
      <c r="G209" s="173" t="s">
        <v>113</v>
      </c>
      <c r="H209" s="174">
        <v>18</v>
      </c>
      <c r="I209" s="175"/>
      <c r="J209" s="176">
        <f>ROUND(I209*H209,2)</f>
        <v>0</v>
      </c>
      <c r="K209" s="177"/>
      <c r="L209" s="35"/>
      <c r="M209" s="178" t="s">
        <v>1</v>
      </c>
      <c r="N209" s="179" t="s">
        <v>42</v>
      </c>
      <c r="O209" s="67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2" t="s">
        <v>114</v>
      </c>
      <c r="AT209" s="182" t="s">
        <v>110</v>
      </c>
      <c r="AU209" s="182" t="s">
        <v>82</v>
      </c>
      <c r="AY209" s="13" t="s">
        <v>109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82</v>
      </c>
      <c r="BK209" s="183">
        <f>ROUND(I209*H209,2)</f>
        <v>0</v>
      </c>
      <c r="BL209" s="13" t="s">
        <v>114</v>
      </c>
      <c r="BM209" s="182" t="s">
        <v>301</v>
      </c>
    </row>
    <row r="210" spans="1:65" s="2" customFormat="1" ht="97.5">
      <c r="A210" s="30"/>
      <c r="B210" s="31"/>
      <c r="C210" s="32"/>
      <c r="D210" s="184" t="s">
        <v>116</v>
      </c>
      <c r="E210" s="32"/>
      <c r="F210" s="185" t="s">
        <v>117</v>
      </c>
      <c r="G210" s="32"/>
      <c r="H210" s="32"/>
      <c r="I210" s="186"/>
      <c r="J210" s="32"/>
      <c r="K210" s="32"/>
      <c r="L210" s="35"/>
      <c r="M210" s="187"/>
      <c r="N210" s="188"/>
      <c r="O210" s="67"/>
      <c r="P210" s="67"/>
      <c r="Q210" s="67"/>
      <c r="R210" s="67"/>
      <c r="S210" s="67"/>
      <c r="T210" s="68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116</v>
      </c>
      <c r="AU210" s="13" t="s">
        <v>82</v>
      </c>
    </row>
    <row r="211" spans="1:65" s="2" customFormat="1" ht="21.75" customHeight="1">
      <c r="A211" s="30"/>
      <c r="B211" s="31"/>
      <c r="C211" s="170" t="s">
        <v>302</v>
      </c>
      <c r="D211" s="170" t="s">
        <v>110</v>
      </c>
      <c r="E211" s="171" t="s">
        <v>303</v>
      </c>
      <c r="F211" s="172" t="s">
        <v>304</v>
      </c>
      <c r="G211" s="173" t="s">
        <v>113</v>
      </c>
      <c r="H211" s="174">
        <v>18</v>
      </c>
      <c r="I211" s="175"/>
      <c r="J211" s="176">
        <f>ROUND(I211*H211,2)</f>
        <v>0</v>
      </c>
      <c r="K211" s="177"/>
      <c r="L211" s="35"/>
      <c r="M211" s="178" t="s">
        <v>1</v>
      </c>
      <c r="N211" s="179" t="s">
        <v>42</v>
      </c>
      <c r="O211" s="67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2" t="s">
        <v>114</v>
      </c>
      <c r="AT211" s="182" t="s">
        <v>110</v>
      </c>
      <c r="AU211" s="182" t="s">
        <v>82</v>
      </c>
      <c r="AY211" s="13" t="s">
        <v>109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82</v>
      </c>
      <c r="BK211" s="183">
        <f>ROUND(I211*H211,2)</f>
        <v>0</v>
      </c>
      <c r="BL211" s="13" t="s">
        <v>114</v>
      </c>
      <c r="BM211" s="182" t="s">
        <v>305</v>
      </c>
    </row>
    <row r="212" spans="1:65" s="2" customFormat="1" ht="165.75">
      <c r="A212" s="30"/>
      <c r="B212" s="31"/>
      <c r="C212" s="32"/>
      <c r="D212" s="184" t="s">
        <v>116</v>
      </c>
      <c r="E212" s="32"/>
      <c r="F212" s="185" t="s">
        <v>121</v>
      </c>
      <c r="G212" s="32"/>
      <c r="H212" s="32"/>
      <c r="I212" s="186"/>
      <c r="J212" s="32"/>
      <c r="K212" s="32"/>
      <c r="L212" s="35"/>
      <c r="M212" s="187"/>
      <c r="N212" s="188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116</v>
      </c>
      <c r="AU212" s="13" t="s">
        <v>82</v>
      </c>
    </row>
    <row r="213" spans="1:65" s="2" customFormat="1" ht="24.2" customHeight="1">
      <c r="A213" s="30"/>
      <c r="B213" s="31"/>
      <c r="C213" s="170" t="s">
        <v>306</v>
      </c>
      <c r="D213" s="170" t="s">
        <v>110</v>
      </c>
      <c r="E213" s="171" t="s">
        <v>307</v>
      </c>
      <c r="F213" s="172" t="s">
        <v>308</v>
      </c>
      <c r="G213" s="173" t="s">
        <v>113</v>
      </c>
      <c r="H213" s="174">
        <v>18</v>
      </c>
      <c r="I213" s="175"/>
      <c r="J213" s="176">
        <f>ROUND(I213*H213,2)</f>
        <v>0</v>
      </c>
      <c r="K213" s="177"/>
      <c r="L213" s="35"/>
      <c r="M213" s="178" t="s">
        <v>1</v>
      </c>
      <c r="N213" s="179" t="s">
        <v>42</v>
      </c>
      <c r="O213" s="67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2" t="s">
        <v>114</v>
      </c>
      <c r="AT213" s="182" t="s">
        <v>110</v>
      </c>
      <c r="AU213" s="182" t="s">
        <v>82</v>
      </c>
      <c r="AY213" s="13" t="s">
        <v>109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82</v>
      </c>
      <c r="BK213" s="183">
        <f>ROUND(I213*H213,2)</f>
        <v>0</v>
      </c>
      <c r="BL213" s="13" t="s">
        <v>114</v>
      </c>
      <c r="BM213" s="182" t="s">
        <v>309</v>
      </c>
    </row>
    <row r="214" spans="1:65" s="2" customFormat="1" ht="165.75">
      <c r="A214" s="30"/>
      <c r="B214" s="31"/>
      <c r="C214" s="32"/>
      <c r="D214" s="184" t="s">
        <v>116</v>
      </c>
      <c r="E214" s="32"/>
      <c r="F214" s="185" t="s">
        <v>126</v>
      </c>
      <c r="G214" s="32"/>
      <c r="H214" s="32"/>
      <c r="I214" s="186"/>
      <c r="J214" s="32"/>
      <c r="K214" s="32"/>
      <c r="L214" s="35"/>
      <c r="M214" s="187"/>
      <c r="N214" s="188"/>
      <c r="O214" s="67"/>
      <c r="P214" s="67"/>
      <c r="Q214" s="67"/>
      <c r="R214" s="67"/>
      <c r="S214" s="67"/>
      <c r="T214" s="68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116</v>
      </c>
      <c r="AU214" s="13" t="s">
        <v>82</v>
      </c>
    </row>
    <row r="215" spans="1:65" s="2" customFormat="1" ht="24.2" customHeight="1">
      <c r="A215" s="30"/>
      <c r="B215" s="31"/>
      <c r="C215" s="189" t="s">
        <v>310</v>
      </c>
      <c r="D215" s="189" t="s">
        <v>127</v>
      </c>
      <c r="E215" s="190" t="s">
        <v>311</v>
      </c>
      <c r="F215" s="191" t="s">
        <v>312</v>
      </c>
      <c r="G215" s="192" t="s">
        <v>167</v>
      </c>
      <c r="H215" s="193">
        <v>14</v>
      </c>
      <c r="I215" s="194"/>
      <c r="J215" s="195">
        <f>ROUND(I215*H215,2)</f>
        <v>0</v>
      </c>
      <c r="K215" s="196"/>
      <c r="L215" s="197"/>
      <c r="M215" s="198" t="s">
        <v>1</v>
      </c>
      <c r="N215" s="199" t="s">
        <v>42</v>
      </c>
      <c r="O215" s="67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2" t="s">
        <v>131</v>
      </c>
      <c r="AT215" s="182" t="s">
        <v>127</v>
      </c>
      <c r="AU215" s="182" t="s">
        <v>82</v>
      </c>
      <c r="AY215" s="13" t="s">
        <v>109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82</v>
      </c>
      <c r="BK215" s="183">
        <f>ROUND(I215*H215,2)</f>
        <v>0</v>
      </c>
      <c r="BL215" s="13" t="s">
        <v>114</v>
      </c>
      <c r="BM215" s="182" t="s">
        <v>313</v>
      </c>
    </row>
    <row r="216" spans="1:65" s="2" customFormat="1" ht="48.75">
      <c r="A216" s="30"/>
      <c r="B216" s="31"/>
      <c r="C216" s="32"/>
      <c r="D216" s="184" t="s">
        <v>116</v>
      </c>
      <c r="E216" s="32"/>
      <c r="F216" s="185" t="s">
        <v>233</v>
      </c>
      <c r="G216" s="32"/>
      <c r="H216" s="32"/>
      <c r="I216" s="186"/>
      <c r="J216" s="32"/>
      <c r="K216" s="32"/>
      <c r="L216" s="35"/>
      <c r="M216" s="187"/>
      <c r="N216" s="188"/>
      <c r="O216" s="67"/>
      <c r="P216" s="67"/>
      <c r="Q216" s="67"/>
      <c r="R216" s="67"/>
      <c r="S216" s="67"/>
      <c r="T216" s="68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3" t="s">
        <v>116</v>
      </c>
      <c r="AU216" s="13" t="s">
        <v>82</v>
      </c>
    </row>
    <row r="217" spans="1:65" s="2" customFormat="1" ht="24.2" customHeight="1">
      <c r="A217" s="30"/>
      <c r="B217" s="31"/>
      <c r="C217" s="189" t="s">
        <v>314</v>
      </c>
      <c r="D217" s="189" t="s">
        <v>127</v>
      </c>
      <c r="E217" s="190" t="s">
        <v>315</v>
      </c>
      <c r="F217" s="191" t="s">
        <v>316</v>
      </c>
      <c r="G217" s="192" t="s">
        <v>167</v>
      </c>
      <c r="H217" s="193">
        <v>4</v>
      </c>
      <c r="I217" s="194"/>
      <c r="J217" s="195">
        <f>ROUND(I217*H217,2)</f>
        <v>0</v>
      </c>
      <c r="K217" s="196"/>
      <c r="L217" s="197"/>
      <c r="M217" s="198" t="s">
        <v>1</v>
      </c>
      <c r="N217" s="199" t="s">
        <v>42</v>
      </c>
      <c r="O217" s="67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2" t="s">
        <v>131</v>
      </c>
      <c r="AT217" s="182" t="s">
        <v>127</v>
      </c>
      <c r="AU217" s="182" t="s">
        <v>82</v>
      </c>
      <c r="AY217" s="13" t="s">
        <v>109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3" t="s">
        <v>82</v>
      </c>
      <c r="BK217" s="183">
        <f>ROUND(I217*H217,2)</f>
        <v>0</v>
      </c>
      <c r="BL217" s="13" t="s">
        <v>114</v>
      </c>
      <c r="BM217" s="182" t="s">
        <v>317</v>
      </c>
    </row>
    <row r="218" spans="1:65" s="2" customFormat="1" ht="48.75">
      <c r="A218" s="30"/>
      <c r="B218" s="31"/>
      <c r="C218" s="32"/>
      <c r="D218" s="184" t="s">
        <v>116</v>
      </c>
      <c r="E218" s="32"/>
      <c r="F218" s="185" t="s">
        <v>233</v>
      </c>
      <c r="G218" s="32"/>
      <c r="H218" s="32"/>
      <c r="I218" s="186"/>
      <c r="J218" s="32"/>
      <c r="K218" s="32"/>
      <c r="L218" s="35"/>
      <c r="M218" s="187"/>
      <c r="N218" s="188"/>
      <c r="O218" s="67"/>
      <c r="P218" s="67"/>
      <c r="Q218" s="67"/>
      <c r="R218" s="67"/>
      <c r="S218" s="67"/>
      <c r="T218" s="68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116</v>
      </c>
      <c r="AU218" s="13" t="s">
        <v>82</v>
      </c>
    </row>
    <row r="219" spans="1:65" s="11" customFormat="1" ht="25.9" customHeight="1">
      <c r="B219" s="156"/>
      <c r="C219" s="157"/>
      <c r="D219" s="158" t="s">
        <v>76</v>
      </c>
      <c r="E219" s="159" t="s">
        <v>318</v>
      </c>
      <c r="F219" s="159" t="s">
        <v>319</v>
      </c>
      <c r="G219" s="157"/>
      <c r="H219" s="157"/>
      <c r="I219" s="160"/>
      <c r="J219" s="161">
        <f>BK219</f>
        <v>0</v>
      </c>
      <c r="K219" s="157"/>
      <c r="L219" s="162"/>
      <c r="M219" s="163"/>
      <c r="N219" s="164"/>
      <c r="O219" s="164"/>
      <c r="P219" s="165">
        <f>SUM(P220:P243)</f>
        <v>0</v>
      </c>
      <c r="Q219" s="164"/>
      <c r="R219" s="165">
        <f>SUM(R220:R243)</f>
        <v>0</v>
      </c>
      <c r="S219" s="164"/>
      <c r="T219" s="166">
        <f>SUM(T220:T243)</f>
        <v>0</v>
      </c>
      <c r="AR219" s="167" t="s">
        <v>82</v>
      </c>
      <c r="AT219" s="168" t="s">
        <v>76</v>
      </c>
      <c r="AU219" s="168" t="s">
        <v>77</v>
      </c>
      <c r="AY219" s="167" t="s">
        <v>109</v>
      </c>
      <c r="BK219" s="169">
        <f>SUM(BK220:BK243)</f>
        <v>0</v>
      </c>
    </row>
    <row r="220" spans="1:65" s="2" customFormat="1" ht="24.2" customHeight="1">
      <c r="A220" s="30"/>
      <c r="B220" s="31"/>
      <c r="C220" s="170" t="s">
        <v>320</v>
      </c>
      <c r="D220" s="170" t="s">
        <v>110</v>
      </c>
      <c r="E220" s="171" t="s">
        <v>321</v>
      </c>
      <c r="F220" s="172" t="s">
        <v>322</v>
      </c>
      <c r="G220" s="173" t="s">
        <v>113</v>
      </c>
      <c r="H220" s="174">
        <v>90</v>
      </c>
      <c r="I220" s="175"/>
      <c r="J220" s="176">
        <f>ROUND(I220*H220,2)</f>
        <v>0</v>
      </c>
      <c r="K220" s="177"/>
      <c r="L220" s="35"/>
      <c r="M220" s="178" t="s">
        <v>1</v>
      </c>
      <c r="N220" s="179" t="s">
        <v>42</v>
      </c>
      <c r="O220" s="67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2" t="s">
        <v>114</v>
      </c>
      <c r="AT220" s="182" t="s">
        <v>110</v>
      </c>
      <c r="AU220" s="182" t="s">
        <v>82</v>
      </c>
      <c r="AY220" s="13" t="s">
        <v>109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3" t="s">
        <v>82</v>
      </c>
      <c r="BK220" s="183">
        <f>ROUND(I220*H220,2)</f>
        <v>0</v>
      </c>
      <c r="BL220" s="13" t="s">
        <v>114</v>
      </c>
      <c r="BM220" s="182" t="s">
        <v>323</v>
      </c>
    </row>
    <row r="221" spans="1:65" s="2" customFormat="1" ht="97.5">
      <c r="A221" s="30"/>
      <c r="B221" s="31"/>
      <c r="C221" s="32"/>
      <c r="D221" s="184" t="s">
        <v>116</v>
      </c>
      <c r="E221" s="32"/>
      <c r="F221" s="185" t="s">
        <v>117</v>
      </c>
      <c r="G221" s="32"/>
      <c r="H221" s="32"/>
      <c r="I221" s="186"/>
      <c r="J221" s="32"/>
      <c r="K221" s="32"/>
      <c r="L221" s="35"/>
      <c r="M221" s="187"/>
      <c r="N221" s="188"/>
      <c r="O221" s="67"/>
      <c r="P221" s="67"/>
      <c r="Q221" s="67"/>
      <c r="R221" s="67"/>
      <c r="S221" s="67"/>
      <c r="T221" s="68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116</v>
      </c>
      <c r="AU221" s="13" t="s">
        <v>82</v>
      </c>
    </row>
    <row r="222" spans="1:65" s="2" customFormat="1" ht="16.5" customHeight="1">
      <c r="A222" s="30"/>
      <c r="B222" s="31"/>
      <c r="C222" s="170" t="s">
        <v>324</v>
      </c>
      <c r="D222" s="170" t="s">
        <v>110</v>
      </c>
      <c r="E222" s="171" t="s">
        <v>325</v>
      </c>
      <c r="F222" s="172" t="s">
        <v>326</v>
      </c>
      <c r="G222" s="173" t="s">
        <v>113</v>
      </c>
      <c r="H222" s="174">
        <v>90</v>
      </c>
      <c r="I222" s="175"/>
      <c r="J222" s="176">
        <f>ROUND(I222*H222,2)</f>
        <v>0</v>
      </c>
      <c r="K222" s="177"/>
      <c r="L222" s="35"/>
      <c r="M222" s="178" t="s">
        <v>1</v>
      </c>
      <c r="N222" s="179" t="s">
        <v>42</v>
      </c>
      <c r="O222" s="67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2" t="s">
        <v>114</v>
      </c>
      <c r="AT222" s="182" t="s">
        <v>110</v>
      </c>
      <c r="AU222" s="182" t="s">
        <v>82</v>
      </c>
      <c r="AY222" s="13" t="s">
        <v>109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3" t="s">
        <v>82</v>
      </c>
      <c r="BK222" s="183">
        <f>ROUND(I222*H222,2)</f>
        <v>0</v>
      </c>
      <c r="BL222" s="13" t="s">
        <v>114</v>
      </c>
      <c r="BM222" s="182" t="s">
        <v>327</v>
      </c>
    </row>
    <row r="223" spans="1:65" s="2" customFormat="1" ht="175.5">
      <c r="A223" s="30"/>
      <c r="B223" s="31"/>
      <c r="C223" s="32"/>
      <c r="D223" s="184" t="s">
        <v>116</v>
      </c>
      <c r="E223" s="32"/>
      <c r="F223" s="185" t="s">
        <v>328</v>
      </c>
      <c r="G223" s="32"/>
      <c r="H223" s="32"/>
      <c r="I223" s="186"/>
      <c r="J223" s="32"/>
      <c r="K223" s="32"/>
      <c r="L223" s="35"/>
      <c r="M223" s="187"/>
      <c r="N223" s="188"/>
      <c r="O223" s="67"/>
      <c r="P223" s="67"/>
      <c r="Q223" s="67"/>
      <c r="R223" s="67"/>
      <c r="S223" s="67"/>
      <c r="T223" s="68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116</v>
      </c>
      <c r="AU223" s="13" t="s">
        <v>82</v>
      </c>
    </row>
    <row r="224" spans="1:65" s="2" customFormat="1" ht="24.2" customHeight="1">
      <c r="A224" s="30"/>
      <c r="B224" s="31"/>
      <c r="C224" s="189" t="s">
        <v>329</v>
      </c>
      <c r="D224" s="189" t="s">
        <v>127</v>
      </c>
      <c r="E224" s="190" t="s">
        <v>330</v>
      </c>
      <c r="F224" s="191" t="s">
        <v>331</v>
      </c>
      <c r="G224" s="192" t="s">
        <v>113</v>
      </c>
      <c r="H224" s="193">
        <v>72</v>
      </c>
      <c r="I224" s="194"/>
      <c r="J224" s="195">
        <f>ROUND(I224*H224,2)</f>
        <v>0</v>
      </c>
      <c r="K224" s="196"/>
      <c r="L224" s="197"/>
      <c r="M224" s="198" t="s">
        <v>1</v>
      </c>
      <c r="N224" s="199" t="s">
        <v>42</v>
      </c>
      <c r="O224" s="67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2" t="s">
        <v>131</v>
      </c>
      <c r="AT224" s="182" t="s">
        <v>127</v>
      </c>
      <c r="AU224" s="182" t="s">
        <v>82</v>
      </c>
      <c r="AY224" s="13" t="s">
        <v>109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3" t="s">
        <v>82</v>
      </c>
      <c r="BK224" s="183">
        <f>ROUND(I224*H224,2)</f>
        <v>0</v>
      </c>
      <c r="BL224" s="13" t="s">
        <v>114</v>
      </c>
      <c r="BM224" s="182" t="s">
        <v>332</v>
      </c>
    </row>
    <row r="225" spans="1:65" s="2" customFormat="1" ht="48.75">
      <c r="A225" s="30"/>
      <c r="B225" s="31"/>
      <c r="C225" s="32"/>
      <c r="D225" s="184" t="s">
        <v>116</v>
      </c>
      <c r="E225" s="32"/>
      <c r="F225" s="185" t="s">
        <v>233</v>
      </c>
      <c r="G225" s="32"/>
      <c r="H225" s="32"/>
      <c r="I225" s="186"/>
      <c r="J225" s="32"/>
      <c r="K225" s="32"/>
      <c r="L225" s="35"/>
      <c r="M225" s="187"/>
      <c r="N225" s="188"/>
      <c r="O225" s="67"/>
      <c r="P225" s="67"/>
      <c r="Q225" s="67"/>
      <c r="R225" s="67"/>
      <c r="S225" s="67"/>
      <c r="T225" s="68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116</v>
      </c>
      <c r="AU225" s="13" t="s">
        <v>82</v>
      </c>
    </row>
    <row r="226" spans="1:65" s="2" customFormat="1" ht="24.2" customHeight="1">
      <c r="A226" s="30"/>
      <c r="B226" s="31"/>
      <c r="C226" s="189" t="s">
        <v>333</v>
      </c>
      <c r="D226" s="189" t="s">
        <v>127</v>
      </c>
      <c r="E226" s="190" t="s">
        <v>334</v>
      </c>
      <c r="F226" s="191" t="s">
        <v>335</v>
      </c>
      <c r="G226" s="192" t="s">
        <v>113</v>
      </c>
      <c r="H226" s="193">
        <v>18</v>
      </c>
      <c r="I226" s="194"/>
      <c r="J226" s="195">
        <f>ROUND(I226*H226,2)</f>
        <v>0</v>
      </c>
      <c r="K226" s="196"/>
      <c r="L226" s="197"/>
      <c r="M226" s="198" t="s">
        <v>1</v>
      </c>
      <c r="N226" s="199" t="s">
        <v>42</v>
      </c>
      <c r="O226" s="67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2" t="s">
        <v>131</v>
      </c>
      <c r="AT226" s="182" t="s">
        <v>127</v>
      </c>
      <c r="AU226" s="182" t="s">
        <v>82</v>
      </c>
      <c r="AY226" s="13" t="s">
        <v>109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3" t="s">
        <v>82</v>
      </c>
      <c r="BK226" s="183">
        <f>ROUND(I226*H226,2)</f>
        <v>0</v>
      </c>
      <c r="BL226" s="13" t="s">
        <v>114</v>
      </c>
      <c r="BM226" s="182" t="s">
        <v>336</v>
      </c>
    </row>
    <row r="227" spans="1:65" s="2" customFormat="1" ht="48.75">
      <c r="A227" s="30"/>
      <c r="B227" s="31"/>
      <c r="C227" s="32"/>
      <c r="D227" s="184" t="s">
        <v>116</v>
      </c>
      <c r="E227" s="32"/>
      <c r="F227" s="185" t="s">
        <v>233</v>
      </c>
      <c r="G227" s="32"/>
      <c r="H227" s="32"/>
      <c r="I227" s="186"/>
      <c r="J227" s="32"/>
      <c r="K227" s="32"/>
      <c r="L227" s="35"/>
      <c r="M227" s="187"/>
      <c r="N227" s="188"/>
      <c r="O227" s="67"/>
      <c r="P227" s="67"/>
      <c r="Q227" s="67"/>
      <c r="R227" s="67"/>
      <c r="S227" s="67"/>
      <c r="T227" s="68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116</v>
      </c>
      <c r="AU227" s="13" t="s">
        <v>82</v>
      </c>
    </row>
    <row r="228" spans="1:65" s="2" customFormat="1" ht="24.2" customHeight="1">
      <c r="A228" s="30"/>
      <c r="B228" s="31"/>
      <c r="C228" s="170" t="s">
        <v>337</v>
      </c>
      <c r="D228" s="170" t="s">
        <v>110</v>
      </c>
      <c r="E228" s="171" t="s">
        <v>338</v>
      </c>
      <c r="F228" s="172" t="s">
        <v>339</v>
      </c>
      <c r="G228" s="173" t="s">
        <v>113</v>
      </c>
      <c r="H228" s="174">
        <v>90</v>
      </c>
      <c r="I228" s="175"/>
      <c r="J228" s="176">
        <f>ROUND(I228*H228,2)</f>
        <v>0</v>
      </c>
      <c r="K228" s="177"/>
      <c r="L228" s="35"/>
      <c r="M228" s="178" t="s">
        <v>1</v>
      </c>
      <c r="N228" s="179" t="s">
        <v>42</v>
      </c>
      <c r="O228" s="67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2" t="s">
        <v>114</v>
      </c>
      <c r="AT228" s="182" t="s">
        <v>110</v>
      </c>
      <c r="AU228" s="182" t="s">
        <v>82</v>
      </c>
      <c r="AY228" s="13" t="s">
        <v>109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3" t="s">
        <v>82</v>
      </c>
      <c r="BK228" s="183">
        <f>ROUND(I228*H228,2)</f>
        <v>0</v>
      </c>
      <c r="BL228" s="13" t="s">
        <v>114</v>
      </c>
      <c r="BM228" s="182" t="s">
        <v>340</v>
      </c>
    </row>
    <row r="229" spans="1:65" s="2" customFormat="1" ht="97.5">
      <c r="A229" s="30"/>
      <c r="B229" s="31"/>
      <c r="C229" s="32"/>
      <c r="D229" s="184" t="s">
        <v>116</v>
      </c>
      <c r="E229" s="32"/>
      <c r="F229" s="185" t="s">
        <v>117</v>
      </c>
      <c r="G229" s="32"/>
      <c r="H229" s="32"/>
      <c r="I229" s="186"/>
      <c r="J229" s="32"/>
      <c r="K229" s="32"/>
      <c r="L229" s="35"/>
      <c r="M229" s="187"/>
      <c r="N229" s="188"/>
      <c r="O229" s="67"/>
      <c r="P229" s="67"/>
      <c r="Q229" s="67"/>
      <c r="R229" s="67"/>
      <c r="S229" s="67"/>
      <c r="T229" s="68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116</v>
      </c>
      <c r="AU229" s="13" t="s">
        <v>82</v>
      </c>
    </row>
    <row r="230" spans="1:65" s="2" customFormat="1" ht="16.5" customHeight="1">
      <c r="A230" s="30"/>
      <c r="B230" s="31"/>
      <c r="C230" s="170" t="s">
        <v>341</v>
      </c>
      <c r="D230" s="170" t="s">
        <v>110</v>
      </c>
      <c r="E230" s="171" t="s">
        <v>342</v>
      </c>
      <c r="F230" s="172" t="s">
        <v>343</v>
      </c>
      <c r="G230" s="173" t="s">
        <v>113</v>
      </c>
      <c r="H230" s="174">
        <v>90</v>
      </c>
      <c r="I230" s="175"/>
      <c r="J230" s="176">
        <f>ROUND(I230*H230,2)</f>
        <v>0</v>
      </c>
      <c r="K230" s="177"/>
      <c r="L230" s="35"/>
      <c r="M230" s="178" t="s">
        <v>1</v>
      </c>
      <c r="N230" s="179" t="s">
        <v>42</v>
      </c>
      <c r="O230" s="67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2" t="s">
        <v>114</v>
      </c>
      <c r="AT230" s="182" t="s">
        <v>110</v>
      </c>
      <c r="AU230" s="182" t="s">
        <v>82</v>
      </c>
      <c r="AY230" s="13" t="s">
        <v>109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3" t="s">
        <v>82</v>
      </c>
      <c r="BK230" s="183">
        <f>ROUND(I230*H230,2)</f>
        <v>0</v>
      </c>
      <c r="BL230" s="13" t="s">
        <v>114</v>
      </c>
      <c r="BM230" s="182" t="s">
        <v>344</v>
      </c>
    </row>
    <row r="231" spans="1:65" s="2" customFormat="1" ht="165.75">
      <c r="A231" s="30"/>
      <c r="B231" s="31"/>
      <c r="C231" s="32"/>
      <c r="D231" s="184" t="s">
        <v>116</v>
      </c>
      <c r="E231" s="32"/>
      <c r="F231" s="185" t="s">
        <v>345</v>
      </c>
      <c r="G231" s="32"/>
      <c r="H231" s="32"/>
      <c r="I231" s="186"/>
      <c r="J231" s="32"/>
      <c r="K231" s="32"/>
      <c r="L231" s="35"/>
      <c r="M231" s="187"/>
      <c r="N231" s="188"/>
      <c r="O231" s="67"/>
      <c r="P231" s="67"/>
      <c r="Q231" s="67"/>
      <c r="R231" s="67"/>
      <c r="S231" s="67"/>
      <c r="T231" s="68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3" t="s">
        <v>116</v>
      </c>
      <c r="AU231" s="13" t="s">
        <v>82</v>
      </c>
    </row>
    <row r="232" spans="1:65" s="2" customFormat="1" ht="24.2" customHeight="1">
      <c r="A232" s="30"/>
      <c r="B232" s="31"/>
      <c r="C232" s="189" t="s">
        <v>346</v>
      </c>
      <c r="D232" s="189" t="s">
        <v>127</v>
      </c>
      <c r="E232" s="190" t="s">
        <v>347</v>
      </c>
      <c r="F232" s="191" t="s">
        <v>348</v>
      </c>
      <c r="G232" s="192" t="s">
        <v>113</v>
      </c>
      <c r="H232" s="193">
        <v>72</v>
      </c>
      <c r="I232" s="194"/>
      <c r="J232" s="195">
        <f>ROUND(I232*H232,2)</f>
        <v>0</v>
      </c>
      <c r="K232" s="196"/>
      <c r="L232" s="197"/>
      <c r="M232" s="198" t="s">
        <v>1</v>
      </c>
      <c r="N232" s="199" t="s">
        <v>42</v>
      </c>
      <c r="O232" s="67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82" t="s">
        <v>131</v>
      </c>
      <c r="AT232" s="182" t="s">
        <v>127</v>
      </c>
      <c r="AU232" s="182" t="s">
        <v>82</v>
      </c>
      <c r="AY232" s="13" t="s">
        <v>109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3" t="s">
        <v>82</v>
      </c>
      <c r="BK232" s="183">
        <f>ROUND(I232*H232,2)</f>
        <v>0</v>
      </c>
      <c r="BL232" s="13" t="s">
        <v>114</v>
      </c>
      <c r="BM232" s="182" t="s">
        <v>349</v>
      </c>
    </row>
    <row r="233" spans="1:65" s="2" customFormat="1" ht="48.75">
      <c r="A233" s="30"/>
      <c r="B233" s="31"/>
      <c r="C233" s="32"/>
      <c r="D233" s="184" t="s">
        <v>116</v>
      </c>
      <c r="E233" s="32"/>
      <c r="F233" s="185" t="s">
        <v>233</v>
      </c>
      <c r="G233" s="32"/>
      <c r="H233" s="32"/>
      <c r="I233" s="186"/>
      <c r="J233" s="32"/>
      <c r="K233" s="32"/>
      <c r="L233" s="35"/>
      <c r="M233" s="187"/>
      <c r="N233" s="188"/>
      <c r="O233" s="67"/>
      <c r="P233" s="67"/>
      <c r="Q233" s="67"/>
      <c r="R233" s="67"/>
      <c r="S233" s="67"/>
      <c r="T233" s="68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3" t="s">
        <v>116</v>
      </c>
      <c r="AU233" s="13" t="s">
        <v>82</v>
      </c>
    </row>
    <row r="234" spans="1:65" s="2" customFormat="1" ht="24.2" customHeight="1">
      <c r="A234" s="30"/>
      <c r="B234" s="31"/>
      <c r="C234" s="189" t="s">
        <v>350</v>
      </c>
      <c r="D234" s="189" t="s">
        <v>127</v>
      </c>
      <c r="E234" s="190" t="s">
        <v>351</v>
      </c>
      <c r="F234" s="191" t="s">
        <v>352</v>
      </c>
      <c r="G234" s="192" t="s">
        <v>113</v>
      </c>
      <c r="H234" s="193">
        <v>18</v>
      </c>
      <c r="I234" s="194"/>
      <c r="J234" s="195">
        <f>ROUND(I234*H234,2)</f>
        <v>0</v>
      </c>
      <c r="K234" s="196"/>
      <c r="L234" s="197"/>
      <c r="M234" s="198" t="s">
        <v>1</v>
      </c>
      <c r="N234" s="199" t="s">
        <v>42</v>
      </c>
      <c r="O234" s="67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82" t="s">
        <v>131</v>
      </c>
      <c r="AT234" s="182" t="s">
        <v>127</v>
      </c>
      <c r="AU234" s="182" t="s">
        <v>82</v>
      </c>
      <c r="AY234" s="13" t="s">
        <v>109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3" t="s">
        <v>82</v>
      </c>
      <c r="BK234" s="183">
        <f>ROUND(I234*H234,2)</f>
        <v>0</v>
      </c>
      <c r="BL234" s="13" t="s">
        <v>114</v>
      </c>
      <c r="BM234" s="182" t="s">
        <v>353</v>
      </c>
    </row>
    <row r="235" spans="1:65" s="2" customFormat="1" ht="48.75">
      <c r="A235" s="30"/>
      <c r="B235" s="31"/>
      <c r="C235" s="32"/>
      <c r="D235" s="184" t="s">
        <v>116</v>
      </c>
      <c r="E235" s="32"/>
      <c r="F235" s="185" t="s">
        <v>233</v>
      </c>
      <c r="G235" s="32"/>
      <c r="H235" s="32"/>
      <c r="I235" s="186"/>
      <c r="J235" s="32"/>
      <c r="K235" s="32"/>
      <c r="L235" s="35"/>
      <c r="M235" s="187"/>
      <c r="N235" s="188"/>
      <c r="O235" s="67"/>
      <c r="P235" s="67"/>
      <c r="Q235" s="67"/>
      <c r="R235" s="67"/>
      <c r="S235" s="67"/>
      <c r="T235" s="68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116</v>
      </c>
      <c r="AU235" s="13" t="s">
        <v>82</v>
      </c>
    </row>
    <row r="236" spans="1:65" s="2" customFormat="1" ht="37.9" customHeight="1">
      <c r="A236" s="30"/>
      <c r="B236" s="31"/>
      <c r="C236" s="170" t="s">
        <v>354</v>
      </c>
      <c r="D236" s="170" t="s">
        <v>110</v>
      </c>
      <c r="E236" s="171" t="s">
        <v>355</v>
      </c>
      <c r="F236" s="172" t="s">
        <v>356</v>
      </c>
      <c r="G236" s="173" t="s">
        <v>113</v>
      </c>
      <c r="H236" s="174">
        <v>90</v>
      </c>
      <c r="I236" s="175"/>
      <c r="J236" s="176">
        <f>ROUND(I236*H236,2)</f>
        <v>0</v>
      </c>
      <c r="K236" s="177"/>
      <c r="L236" s="35"/>
      <c r="M236" s="178" t="s">
        <v>1</v>
      </c>
      <c r="N236" s="179" t="s">
        <v>42</v>
      </c>
      <c r="O236" s="67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82" t="s">
        <v>114</v>
      </c>
      <c r="AT236" s="182" t="s">
        <v>110</v>
      </c>
      <c r="AU236" s="182" t="s">
        <v>82</v>
      </c>
      <c r="AY236" s="13" t="s">
        <v>109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3" t="s">
        <v>82</v>
      </c>
      <c r="BK236" s="183">
        <f>ROUND(I236*H236,2)</f>
        <v>0</v>
      </c>
      <c r="BL236" s="13" t="s">
        <v>114</v>
      </c>
      <c r="BM236" s="182" t="s">
        <v>357</v>
      </c>
    </row>
    <row r="237" spans="1:65" s="2" customFormat="1" ht="97.5">
      <c r="A237" s="30"/>
      <c r="B237" s="31"/>
      <c r="C237" s="32"/>
      <c r="D237" s="184" t="s">
        <v>116</v>
      </c>
      <c r="E237" s="32"/>
      <c r="F237" s="185" t="s">
        <v>117</v>
      </c>
      <c r="G237" s="32"/>
      <c r="H237" s="32"/>
      <c r="I237" s="186"/>
      <c r="J237" s="32"/>
      <c r="K237" s="32"/>
      <c r="L237" s="35"/>
      <c r="M237" s="187"/>
      <c r="N237" s="188"/>
      <c r="O237" s="67"/>
      <c r="P237" s="67"/>
      <c r="Q237" s="67"/>
      <c r="R237" s="67"/>
      <c r="S237" s="67"/>
      <c r="T237" s="68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116</v>
      </c>
      <c r="AU237" s="13" t="s">
        <v>82</v>
      </c>
    </row>
    <row r="238" spans="1:65" s="2" customFormat="1" ht="24.2" customHeight="1">
      <c r="A238" s="30"/>
      <c r="B238" s="31"/>
      <c r="C238" s="170" t="s">
        <v>358</v>
      </c>
      <c r="D238" s="170" t="s">
        <v>110</v>
      </c>
      <c r="E238" s="171" t="s">
        <v>359</v>
      </c>
      <c r="F238" s="172" t="s">
        <v>360</v>
      </c>
      <c r="G238" s="173" t="s">
        <v>113</v>
      </c>
      <c r="H238" s="174">
        <v>90</v>
      </c>
      <c r="I238" s="175"/>
      <c r="J238" s="176">
        <f>ROUND(I238*H238,2)</f>
        <v>0</v>
      </c>
      <c r="K238" s="177"/>
      <c r="L238" s="35"/>
      <c r="M238" s="178" t="s">
        <v>1</v>
      </c>
      <c r="N238" s="179" t="s">
        <v>42</v>
      </c>
      <c r="O238" s="67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2" t="s">
        <v>114</v>
      </c>
      <c r="AT238" s="182" t="s">
        <v>110</v>
      </c>
      <c r="AU238" s="182" t="s">
        <v>82</v>
      </c>
      <c r="AY238" s="13" t="s">
        <v>109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3" t="s">
        <v>82</v>
      </c>
      <c r="BK238" s="183">
        <f>ROUND(I238*H238,2)</f>
        <v>0</v>
      </c>
      <c r="BL238" s="13" t="s">
        <v>114</v>
      </c>
      <c r="BM238" s="182" t="s">
        <v>361</v>
      </c>
    </row>
    <row r="239" spans="1:65" s="2" customFormat="1" ht="165.75">
      <c r="A239" s="30"/>
      <c r="B239" s="31"/>
      <c r="C239" s="32"/>
      <c r="D239" s="184" t="s">
        <v>116</v>
      </c>
      <c r="E239" s="32"/>
      <c r="F239" s="185" t="s">
        <v>345</v>
      </c>
      <c r="G239" s="32"/>
      <c r="H239" s="32"/>
      <c r="I239" s="186"/>
      <c r="J239" s="32"/>
      <c r="K239" s="32"/>
      <c r="L239" s="35"/>
      <c r="M239" s="187"/>
      <c r="N239" s="188"/>
      <c r="O239" s="67"/>
      <c r="P239" s="67"/>
      <c r="Q239" s="67"/>
      <c r="R239" s="67"/>
      <c r="S239" s="67"/>
      <c r="T239" s="68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116</v>
      </c>
      <c r="AU239" s="13" t="s">
        <v>82</v>
      </c>
    </row>
    <row r="240" spans="1:65" s="2" customFormat="1" ht="37.9" customHeight="1">
      <c r="A240" s="30"/>
      <c r="B240" s="31"/>
      <c r="C240" s="189" t="s">
        <v>362</v>
      </c>
      <c r="D240" s="189" t="s">
        <v>127</v>
      </c>
      <c r="E240" s="190" t="s">
        <v>363</v>
      </c>
      <c r="F240" s="191" t="s">
        <v>364</v>
      </c>
      <c r="G240" s="192" t="s">
        <v>113</v>
      </c>
      <c r="H240" s="193">
        <v>72</v>
      </c>
      <c r="I240" s="194"/>
      <c r="J240" s="195">
        <f>ROUND(I240*H240,2)</f>
        <v>0</v>
      </c>
      <c r="K240" s="196"/>
      <c r="L240" s="197"/>
      <c r="M240" s="198" t="s">
        <v>1</v>
      </c>
      <c r="N240" s="199" t="s">
        <v>42</v>
      </c>
      <c r="O240" s="67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82" t="s">
        <v>131</v>
      </c>
      <c r="AT240" s="182" t="s">
        <v>127</v>
      </c>
      <c r="AU240" s="182" t="s">
        <v>82</v>
      </c>
      <c r="AY240" s="13" t="s">
        <v>109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3" t="s">
        <v>82</v>
      </c>
      <c r="BK240" s="183">
        <f>ROUND(I240*H240,2)</f>
        <v>0</v>
      </c>
      <c r="BL240" s="13" t="s">
        <v>114</v>
      </c>
      <c r="BM240" s="182" t="s">
        <v>365</v>
      </c>
    </row>
    <row r="241" spans="1:65" s="2" customFormat="1" ht="48.75">
      <c r="A241" s="30"/>
      <c r="B241" s="31"/>
      <c r="C241" s="32"/>
      <c r="D241" s="184" t="s">
        <v>116</v>
      </c>
      <c r="E241" s="32"/>
      <c r="F241" s="185" t="s">
        <v>233</v>
      </c>
      <c r="G241" s="32"/>
      <c r="H241" s="32"/>
      <c r="I241" s="186"/>
      <c r="J241" s="32"/>
      <c r="K241" s="32"/>
      <c r="L241" s="35"/>
      <c r="M241" s="187"/>
      <c r="N241" s="188"/>
      <c r="O241" s="67"/>
      <c r="P241" s="67"/>
      <c r="Q241" s="67"/>
      <c r="R241" s="67"/>
      <c r="S241" s="67"/>
      <c r="T241" s="68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T241" s="13" t="s">
        <v>116</v>
      </c>
      <c r="AU241" s="13" t="s">
        <v>82</v>
      </c>
    </row>
    <row r="242" spans="1:65" s="2" customFormat="1" ht="37.9" customHeight="1">
      <c r="A242" s="30"/>
      <c r="B242" s="31"/>
      <c r="C242" s="189" t="s">
        <v>366</v>
      </c>
      <c r="D242" s="189" t="s">
        <v>127</v>
      </c>
      <c r="E242" s="190" t="s">
        <v>367</v>
      </c>
      <c r="F242" s="191" t="s">
        <v>368</v>
      </c>
      <c r="G242" s="192" t="s">
        <v>113</v>
      </c>
      <c r="H242" s="193">
        <v>18</v>
      </c>
      <c r="I242" s="194"/>
      <c r="J242" s="195">
        <f>ROUND(I242*H242,2)</f>
        <v>0</v>
      </c>
      <c r="K242" s="196"/>
      <c r="L242" s="197"/>
      <c r="M242" s="198" t="s">
        <v>1</v>
      </c>
      <c r="N242" s="199" t="s">
        <v>42</v>
      </c>
      <c r="O242" s="67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82" t="s">
        <v>131</v>
      </c>
      <c r="AT242" s="182" t="s">
        <v>127</v>
      </c>
      <c r="AU242" s="182" t="s">
        <v>82</v>
      </c>
      <c r="AY242" s="13" t="s">
        <v>109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3" t="s">
        <v>82</v>
      </c>
      <c r="BK242" s="183">
        <f>ROUND(I242*H242,2)</f>
        <v>0</v>
      </c>
      <c r="BL242" s="13" t="s">
        <v>114</v>
      </c>
      <c r="BM242" s="182" t="s">
        <v>369</v>
      </c>
    </row>
    <row r="243" spans="1:65" s="2" customFormat="1" ht="48.75">
      <c r="A243" s="30"/>
      <c r="B243" s="31"/>
      <c r="C243" s="32"/>
      <c r="D243" s="184" t="s">
        <v>116</v>
      </c>
      <c r="E243" s="32"/>
      <c r="F243" s="185" t="s">
        <v>233</v>
      </c>
      <c r="G243" s="32"/>
      <c r="H243" s="32"/>
      <c r="I243" s="186"/>
      <c r="J243" s="32"/>
      <c r="K243" s="32"/>
      <c r="L243" s="35"/>
      <c r="M243" s="187"/>
      <c r="N243" s="188"/>
      <c r="O243" s="67"/>
      <c r="P243" s="67"/>
      <c r="Q243" s="67"/>
      <c r="R243" s="67"/>
      <c r="S243" s="67"/>
      <c r="T243" s="68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116</v>
      </c>
      <c r="AU243" s="13" t="s">
        <v>82</v>
      </c>
    </row>
    <row r="244" spans="1:65" s="11" customFormat="1" ht="25.9" customHeight="1">
      <c r="B244" s="156"/>
      <c r="C244" s="157"/>
      <c r="D244" s="158" t="s">
        <v>76</v>
      </c>
      <c r="E244" s="159" t="s">
        <v>370</v>
      </c>
      <c r="F244" s="159" t="s">
        <v>371</v>
      </c>
      <c r="G244" s="157"/>
      <c r="H244" s="157"/>
      <c r="I244" s="160"/>
      <c r="J244" s="161">
        <f>BK244</f>
        <v>0</v>
      </c>
      <c r="K244" s="157"/>
      <c r="L244" s="162"/>
      <c r="M244" s="163"/>
      <c r="N244" s="164"/>
      <c r="O244" s="164"/>
      <c r="P244" s="165">
        <f>SUM(P245:P268)</f>
        <v>0</v>
      </c>
      <c r="Q244" s="164"/>
      <c r="R244" s="165">
        <f>SUM(R245:R268)</f>
        <v>0</v>
      </c>
      <c r="S244" s="164"/>
      <c r="T244" s="166">
        <f>SUM(T245:T268)</f>
        <v>0</v>
      </c>
      <c r="AR244" s="167" t="s">
        <v>82</v>
      </c>
      <c r="AT244" s="168" t="s">
        <v>76</v>
      </c>
      <c r="AU244" s="168" t="s">
        <v>77</v>
      </c>
      <c r="AY244" s="167" t="s">
        <v>109</v>
      </c>
      <c r="BK244" s="169">
        <f>SUM(BK245:BK268)</f>
        <v>0</v>
      </c>
    </row>
    <row r="245" spans="1:65" s="2" customFormat="1" ht="33" customHeight="1">
      <c r="A245" s="30"/>
      <c r="B245" s="31"/>
      <c r="C245" s="170" t="s">
        <v>372</v>
      </c>
      <c r="D245" s="170" t="s">
        <v>110</v>
      </c>
      <c r="E245" s="171" t="s">
        <v>373</v>
      </c>
      <c r="F245" s="172" t="s">
        <v>374</v>
      </c>
      <c r="G245" s="173" t="s">
        <v>113</v>
      </c>
      <c r="H245" s="174">
        <v>90</v>
      </c>
      <c r="I245" s="175"/>
      <c r="J245" s="176">
        <f>ROUND(I245*H245,2)</f>
        <v>0</v>
      </c>
      <c r="K245" s="177"/>
      <c r="L245" s="35"/>
      <c r="M245" s="178" t="s">
        <v>1</v>
      </c>
      <c r="N245" s="179" t="s">
        <v>42</v>
      </c>
      <c r="O245" s="67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2" t="s">
        <v>114</v>
      </c>
      <c r="AT245" s="182" t="s">
        <v>110</v>
      </c>
      <c r="AU245" s="182" t="s">
        <v>82</v>
      </c>
      <c r="AY245" s="13" t="s">
        <v>109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3" t="s">
        <v>82</v>
      </c>
      <c r="BK245" s="183">
        <f>ROUND(I245*H245,2)</f>
        <v>0</v>
      </c>
      <c r="BL245" s="13" t="s">
        <v>114</v>
      </c>
      <c r="BM245" s="182" t="s">
        <v>375</v>
      </c>
    </row>
    <row r="246" spans="1:65" s="2" customFormat="1" ht="97.5">
      <c r="A246" s="30"/>
      <c r="B246" s="31"/>
      <c r="C246" s="32"/>
      <c r="D246" s="184" t="s">
        <v>116</v>
      </c>
      <c r="E246" s="32"/>
      <c r="F246" s="185" t="s">
        <v>117</v>
      </c>
      <c r="G246" s="32"/>
      <c r="H246" s="32"/>
      <c r="I246" s="186"/>
      <c r="J246" s="32"/>
      <c r="K246" s="32"/>
      <c r="L246" s="35"/>
      <c r="M246" s="187"/>
      <c r="N246" s="188"/>
      <c r="O246" s="67"/>
      <c r="P246" s="67"/>
      <c r="Q246" s="67"/>
      <c r="R246" s="67"/>
      <c r="S246" s="67"/>
      <c r="T246" s="68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116</v>
      </c>
      <c r="AU246" s="13" t="s">
        <v>82</v>
      </c>
    </row>
    <row r="247" spans="1:65" s="2" customFormat="1" ht="24.2" customHeight="1">
      <c r="A247" s="30"/>
      <c r="B247" s="31"/>
      <c r="C247" s="170" t="s">
        <v>376</v>
      </c>
      <c r="D247" s="170" t="s">
        <v>110</v>
      </c>
      <c r="E247" s="171" t="s">
        <v>377</v>
      </c>
      <c r="F247" s="172" t="s">
        <v>378</v>
      </c>
      <c r="G247" s="173" t="s">
        <v>113</v>
      </c>
      <c r="H247" s="174">
        <v>90</v>
      </c>
      <c r="I247" s="175"/>
      <c r="J247" s="176">
        <f>ROUND(I247*H247,2)</f>
        <v>0</v>
      </c>
      <c r="K247" s="177"/>
      <c r="L247" s="35"/>
      <c r="M247" s="178" t="s">
        <v>1</v>
      </c>
      <c r="N247" s="179" t="s">
        <v>42</v>
      </c>
      <c r="O247" s="67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82" t="s">
        <v>114</v>
      </c>
      <c r="AT247" s="182" t="s">
        <v>110</v>
      </c>
      <c r="AU247" s="182" t="s">
        <v>82</v>
      </c>
      <c r="AY247" s="13" t="s">
        <v>109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3" t="s">
        <v>82</v>
      </c>
      <c r="BK247" s="183">
        <f>ROUND(I247*H247,2)</f>
        <v>0</v>
      </c>
      <c r="BL247" s="13" t="s">
        <v>114</v>
      </c>
      <c r="BM247" s="182" t="s">
        <v>379</v>
      </c>
    </row>
    <row r="248" spans="1:65" s="2" customFormat="1" ht="117">
      <c r="A248" s="30"/>
      <c r="B248" s="31"/>
      <c r="C248" s="32"/>
      <c r="D248" s="184" t="s">
        <v>116</v>
      </c>
      <c r="E248" s="32"/>
      <c r="F248" s="185" t="s">
        <v>380</v>
      </c>
      <c r="G248" s="32"/>
      <c r="H248" s="32"/>
      <c r="I248" s="186"/>
      <c r="J248" s="32"/>
      <c r="K248" s="32"/>
      <c r="L248" s="35"/>
      <c r="M248" s="187"/>
      <c r="N248" s="188"/>
      <c r="O248" s="67"/>
      <c r="P248" s="67"/>
      <c r="Q248" s="67"/>
      <c r="R248" s="67"/>
      <c r="S248" s="67"/>
      <c r="T248" s="68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3" t="s">
        <v>116</v>
      </c>
      <c r="AU248" s="13" t="s">
        <v>82</v>
      </c>
    </row>
    <row r="249" spans="1:65" s="2" customFormat="1" ht="33" customHeight="1">
      <c r="A249" s="30"/>
      <c r="B249" s="31"/>
      <c r="C249" s="189" t="s">
        <v>381</v>
      </c>
      <c r="D249" s="189" t="s">
        <v>127</v>
      </c>
      <c r="E249" s="190" t="s">
        <v>382</v>
      </c>
      <c r="F249" s="191" t="s">
        <v>383</v>
      </c>
      <c r="G249" s="192" t="s">
        <v>113</v>
      </c>
      <c r="H249" s="193">
        <v>90</v>
      </c>
      <c r="I249" s="194"/>
      <c r="J249" s="195">
        <f>ROUND(I249*H249,2)</f>
        <v>0</v>
      </c>
      <c r="K249" s="196"/>
      <c r="L249" s="197"/>
      <c r="M249" s="198" t="s">
        <v>1</v>
      </c>
      <c r="N249" s="199" t="s">
        <v>42</v>
      </c>
      <c r="O249" s="67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82" t="s">
        <v>131</v>
      </c>
      <c r="AT249" s="182" t="s">
        <v>127</v>
      </c>
      <c r="AU249" s="182" t="s">
        <v>82</v>
      </c>
      <c r="AY249" s="13" t="s">
        <v>109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3" t="s">
        <v>82</v>
      </c>
      <c r="BK249" s="183">
        <f>ROUND(I249*H249,2)</f>
        <v>0</v>
      </c>
      <c r="BL249" s="13" t="s">
        <v>114</v>
      </c>
      <c r="BM249" s="182" t="s">
        <v>384</v>
      </c>
    </row>
    <row r="250" spans="1:65" s="2" customFormat="1" ht="48.75">
      <c r="A250" s="30"/>
      <c r="B250" s="31"/>
      <c r="C250" s="32"/>
      <c r="D250" s="184" t="s">
        <v>116</v>
      </c>
      <c r="E250" s="32"/>
      <c r="F250" s="185" t="s">
        <v>233</v>
      </c>
      <c r="G250" s="32"/>
      <c r="H250" s="32"/>
      <c r="I250" s="186"/>
      <c r="J250" s="32"/>
      <c r="K250" s="32"/>
      <c r="L250" s="35"/>
      <c r="M250" s="187"/>
      <c r="N250" s="188"/>
      <c r="O250" s="67"/>
      <c r="P250" s="67"/>
      <c r="Q250" s="67"/>
      <c r="R250" s="67"/>
      <c r="S250" s="67"/>
      <c r="T250" s="68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116</v>
      </c>
      <c r="AU250" s="13" t="s">
        <v>82</v>
      </c>
    </row>
    <row r="251" spans="1:65" s="2" customFormat="1" ht="44.25" customHeight="1">
      <c r="A251" s="30"/>
      <c r="B251" s="31"/>
      <c r="C251" s="170" t="s">
        <v>385</v>
      </c>
      <c r="D251" s="170" t="s">
        <v>110</v>
      </c>
      <c r="E251" s="171" t="s">
        <v>386</v>
      </c>
      <c r="F251" s="172" t="s">
        <v>387</v>
      </c>
      <c r="G251" s="173" t="s">
        <v>113</v>
      </c>
      <c r="H251" s="174">
        <v>90</v>
      </c>
      <c r="I251" s="175"/>
      <c r="J251" s="176">
        <f>ROUND(I251*H251,2)</f>
        <v>0</v>
      </c>
      <c r="K251" s="177"/>
      <c r="L251" s="35"/>
      <c r="M251" s="178" t="s">
        <v>1</v>
      </c>
      <c r="N251" s="179" t="s">
        <v>42</v>
      </c>
      <c r="O251" s="67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82" t="s">
        <v>114</v>
      </c>
      <c r="AT251" s="182" t="s">
        <v>110</v>
      </c>
      <c r="AU251" s="182" t="s">
        <v>82</v>
      </c>
      <c r="AY251" s="13" t="s">
        <v>109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3" t="s">
        <v>82</v>
      </c>
      <c r="BK251" s="183">
        <f>ROUND(I251*H251,2)</f>
        <v>0</v>
      </c>
      <c r="BL251" s="13" t="s">
        <v>114</v>
      </c>
      <c r="BM251" s="182" t="s">
        <v>388</v>
      </c>
    </row>
    <row r="252" spans="1:65" s="2" customFormat="1" ht="97.5">
      <c r="A252" s="30"/>
      <c r="B252" s="31"/>
      <c r="C252" s="32"/>
      <c r="D252" s="184" t="s">
        <v>116</v>
      </c>
      <c r="E252" s="32"/>
      <c r="F252" s="185" t="s">
        <v>117</v>
      </c>
      <c r="G252" s="32"/>
      <c r="H252" s="32"/>
      <c r="I252" s="186"/>
      <c r="J252" s="32"/>
      <c r="K252" s="32"/>
      <c r="L252" s="35"/>
      <c r="M252" s="187"/>
      <c r="N252" s="188"/>
      <c r="O252" s="67"/>
      <c r="P252" s="67"/>
      <c r="Q252" s="67"/>
      <c r="R252" s="67"/>
      <c r="S252" s="67"/>
      <c r="T252" s="68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3" t="s">
        <v>116</v>
      </c>
      <c r="AU252" s="13" t="s">
        <v>82</v>
      </c>
    </row>
    <row r="253" spans="1:65" s="2" customFormat="1" ht="37.9" customHeight="1">
      <c r="A253" s="30"/>
      <c r="B253" s="31"/>
      <c r="C253" s="170" t="s">
        <v>389</v>
      </c>
      <c r="D253" s="170" t="s">
        <v>110</v>
      </c>
      <c r="E253" s="171" t="s">
        <v>390</v>
      </c>
      <c r="F253" s="172" t="s">
        <v>391</v>
      </c>
      <c r="G253" s="173" t="s">
        <v>113</v>
      </c>
      <c r="H253" s="174">
        <v>90</v>
      </c>
      <c r="I253" s="175"/>
      <c r="J253" s="176">
        <f>ROUND(I253*H253,2)</f>
        <v>0</v>
      </c>
      <c r="K253" s="177"/>
      <c r="L253" s="35"/>
      <c r="M253" s="178" t="s">
        <v>1</v>
      </c>
      <c r="N253" s="179" t="s">
        <v>42</v>
      </c>
      <c r="O253" s="67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2" t="s">
        <v>114</v>
      </c>
      <c r="AT253" s="182" t="s">
        <v>110</v>
      </c>
      <c r="AU253" s="182" t="s">
        <v>82</v>
      </c>
      <c r="AY253" s="13" t="s">
        <v>109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3" t="s">
        <v>82</v>
      </c>
      <c r="BK253" s="183">
        <f>ROUND(I253*H253,2)</f>
        <v>0</v>
      </c>
      <c r="BL253" s="13" t="s">
        <v>114</v>
      </c>
      <c r="BM253" s="182" t="s">
        <v>392</v>
      </c>
    </row>
    <row r="254" spans="1:65" s="2" customFormat="1" ht="117">
      <c r="A254" s="30"/>
      <c r="B254" s="31"/>
      <c r="C254" s="32"/>
      <c r="D254" s="184" t="s">
        <v>116</v>
      </c>
      <c r="E254" s="32"/>
      <c r="F254" s="185" t="s">
        <v>393</v>
      </c>
      <c r="G254" s="32"/>
      <c r="H254" s="32"/>
      <c r="I254" s="186"/>
      <c r="J254" s="32"/>
      <c r="K254" s="32"/>
      <c r="L254" s="35"/>
      <c r="M254" s="187"/>
      <c r="N254" s="188"/>
      <c r="O254" s="67"/>
      <c r="P254" s="67"/>
      <c r="Q254" s="67"/>
      <c r="R254" s="67"/>
      <c r="S254" s="67"/>
      <c r="T254" s="68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116</v>
      </c>
      <c r="AU254" s="13" t="s">
        <v>82</v>
      </c>
    </row>
    <row r="255" spans="1:65" s="2" customFormat="1" ht="49.15" customHeight="1">
      <c r="A255" s="30"/>
      <c r="B255" s="31"/>
      <c r="C255" s="189" t="s">
        <v>394</v>
      </c>
      <c r="D255" s="189" t="s">
        <v>127</v>
      </c>
      <c r="E255" s="190" t="s">
        <v>395</v>
      </c>
      <c r="F255" s="191" t="s">
        <v>396</v>
      </c>
      <c r="G255" s="192" t="s">
        <v>113</v>
      </c>
      <c r="H255" s="193">
        <v>90</v>
      </c>
      <c r="I255" s="194"/>
      <c r="J255" s="195">
        <f>ROUND(I255*H255,2)</f>
        <v>0</v>
      </c>
      <c r="K255" s="196"/>
      <c r="L255" s="197"/>
      <c r="M255" s="198" t="s">
        <v>1</v>
      </c>
      <c r="N255" s="199" t="s">
        <v>42</v>
      </c>
      <c r="O255" s="67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82" t="s">
        <v>131</v>
      </c>
      <c r="AT255" s="182" t="s">
        <v>127</v>
      </c>
      <c r="AU255" s="182" t="s">
        <v>82</v>
      </c>
      <c r="AY255" s="13" t="s">
        <v>109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3" t="s">
        <v>82</v>
      </c>
      <c r="BK255" s="183">
        <f>ROUND(I255*H255,2)</f>
        <v>0</v>
      </c>
      <c r="BL255" s="13" t="s">
        <v>114</v>
      </c>
      <c r="BM255" s="182" t="s">
        <v>397</v>
      </c>
    </row>
    <row r="256" spans="1:65" s="2" customFormat="1" ht="48.75">
      <c r="A256" s="30"/>
      <c r="B256" s="31"/>
      <c r="C256" s="32"/>
      <c r="D256" s="184" t="s">
        <v>116</v>
      </c>
      <c r="E256" s="32"/>
      <c r="F256" s="185" t="s">
        <v>233</v>
      </c>
      <c r="G256" s="32"/>
      <c r="H256" s="32"/>
      <c r="I256" s="186"/>
      <c r="J256" s="32"/>
      <c r="K256" s="32"/>
      <c r="L256" s="35"/>
      <c r="M256" s="187"/>
      <c r="N256" s="188"/>
      <c r="O256" s="67"/>
      <c r="P256" s="67"/>
      <c r="Q256" s="67"/>
      <c r="R256" s="67"/>
      <c r="S256" s="67"/>
      <c r="T256" s="68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T256" s="13" t="s">
        <v>116</v>
      </c>
      <c r="AU256" s="13" t="s">
        <v>82</v>
      </c>
    </row>
    <row r="257" spans="1:65" s="2" customFormat="1" ht="24.2" customHeight="1">
      <c r="A257" s="30"/>
      <c r="B257" s="31"/>
      <c r="C257" s="170" t="s">
        <v>398</v>
      </c>
      <c r="D257" s="170" t="s">
        <v>110</v>
      </c>
      <c r="E257" s="171" t="s">
        <v>399</v>
      </c>
      <c r="F257" s="172" t="s">
        <v>400</v>
      </c>
      <c r="G257" s="173" t="s">
        <v>113</v>
      </c>
      <c r="H257" s="174">
        <v>90</v>
      </c>
      <c r="I257" s="175"/>
      <c r="J257" s="176">
        <f>ROUND(I257*H257,2)</f>
        <v>0</v>
      </c>
      <c r="K257" s="177"/>
      <c r="L257" s="35"/>
      <c r="M257" s="178" t="s">
        <v>1</v>
      </c>
      <c r="N257" s="179" t="s">
        <v>42</v>
      </c>
      <c r="O257" s="67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82" t="s">
        <v>114</v>
      </c>
      <c r="AT257" s="182" t="s">
        <v>110</v>
      </c>
      <c r="AU257" s="182" t="s">
        <v>82</v>
      </c>
      <c r="AY257" s="13" t="s">
        <v>109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3" t="s">
        <v>82</v>
      </c>
      <c r="BK257" s="183">
        <f>ROUND(I257*H257,2)</f>
        <v>0</v>
      </c>
      <c r="BL257" s="13" t="s">
        <v>114</v>
      </c>
      <c r="BM257" s="182" t="s">
        <v>401</v>
      </c>
    </row>
    <row r="258" spans="1:65" s="2" customFormat="1" ht="97.5">
      <c r="A258" s="30"/>
      <c r="B258" s="31"/>
      <c r="C258" s="32"/>
      <c r="D258" s="184" t="s">
        <v>116</v>
      </c>
      <c r="E258" s="32"/>
      <c r="F258" s="185" t="s">
        <v>117</v>
      </c>
      <c r="G258" s="32"/>
      <c r="H258" s="32"/>
      <c r="I258" s="186"/>
      <c r="J258" s="32"/>
      <c r="K258" s="32"/>
      <c r="L258" s="35"/>
      <c r="M258" s="187"/>
      <c r="N258" s="188"/>
      <c r="O258" s="67"/>
      <c r="P258" s="67"/>
      <c r="Q258" s="67"/>
      <c r="R258" s="67"/>
      <c r="S258" s="67"/>
      <c r="T258" s="68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116</v>
      </c>
      <c r="AU258" s="13" t="s">
        <v>82</v>
      </c>
    </row>
    <row r="259" spans="1:65" s="2" customFormat="1" ht="21.75" customHeight="1">
      <c r="A259" s="30"/>
      <c r="B259" s="31"/>
      <c r="C259" s="170" t="s">
        <v>402</v>
      </c>
      <c r="D259" s="170" t="s">
        <v>110</v>
      </c>
      <c r="E259" s="171" t="s">
        <v>403</v>
      </c>
      <c r="F259" s="172" t="s">
        <v>404</v>
      </c>
      <c r="G259" s="173" t="s">
        <v>113</v>
      </c>
      <c r="H259" s="174">
        <v>90</v>
      </c>
      <c r="I259" s="175"/>
      <c r="J259" s="176">
        <f>ROUND(I259*H259,2)</f>
        <v>0</v>
      </c>
      <c r="K259" s="177"/>
      <c r="L259" s="35"/>
      <c r="M259" s="178" t="s">
        <v>1</v>
      </c>
      <c r="N259" s="179" t="s">
        <v>42</v>
      </c>
      <c r="O259" s="67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82" t="s">
        <v>114</v>
      </c>
      <c r="AT259" s="182" t="s">
        <v>110</v>
      </c>
      <c r="AU259" s="182" t="s">
        <v>82</v>
      </c>
      <c r="AY259" s="13" t="s">
        <v>109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3" t="s">
        <v>82</v>
      </c>
      <c r="BK259" s="183">
        <f>ROUND(I259*H259,2)</f>
        <v>0</v>
      </c>
      <c r="BL259" s="13" t="s">
        <v>114</v>
      </c>
      <c r="BM259" s="182" t="s">
        <v>405</v>
      </c>
    </row>
    <row r="260" spans="1:65" s="2" customFormat="1" ht="117">
      <c r="A260" s="30"/>
      <c r="B260" s="31"/>
      <c r="C260" s="32"/>
      <c r="D260" s="184" t="s">
        <v>116</v>
      </c>
      <c r="E260" s="32"/>
      <c r="F260" s="185" t="s">
        <v>393</v>
      </c>
      <c r="G260" s="32"/>
      <c r="H260" s="32"/>
      <c r="I260" s="186"/>
      <c r="J260" s="32"/>
      <c r="K260" s="32"/>
      <c r="L260" s="35"/>
      <c r="M260" s="187"/>
      <c r="N260" s="188"/>
      <c r="O260" s="67"/>
      <c r="P260" s="67"/>
      <c r="Q260" s="67"/>
      <c r="R260" s="67"/>
      <c r="S260" s="67"/>
      <c r="T260" s="68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3" t="s">
        <v>116</v>
      </c>
      <c r="AU260" s="13" t="s">
        <v>82</v>
      </c>
    </row>
    <row r="261" spans="1:65" s="2" customFormat="1" ht="24.2" customHeight="1">
      <c r="A261" s="30"/>
      <c r="B261" s="31"/>
      <c r="C261" s="189" t="s">
        <v>406</v>
      </c>
      <c r="D261" s="189" t="s">
        <v>127</v>
      </c>
      <c r="E261" s="190" t="s">
        <v>407</v>
      </c>
      <c r="F261" s="191" t="s">
        <v>408</v>
      </c>
      <c r="G261" s="192" t="s">
        <v>113</v>
      </c>
      <c r="H261" s="193">
        <v>90</v>
      </c>
      <c r="I261" s="194"/>
      <c r="J261" s="195">
        <f>ROUND(I261*H261,2)</f>
        <v>0</v>
      </c>
      <c r="K261" s="196"/>
      <c r="L261" s="197"/>
      <c r="M261" s="198" t="s">
        <v>1</v>
      </c>
      <c r="N261" s="199" t="s">
        <v>42</v>
      </c>
      <c r="O261" s="67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82" t="s">
        <v>131</v>
      </c>
      <c r="AT261" s="182" t="s">
        <v>127</v>
      </c>
      <c r="AU261" s="182" t="s">
        <v>82</v>
      </c>
      <c r="AY261" s="13" t="s">
        <v>109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3" t="s">
        <v>82</v>
      </c>
      <c r="BK261" s="183">
        <f>ROUND(I261*H261,2)</f>
        <v>0</v>
      </c>
      <c r="BL261" s="13" t="s">
        <v>114</v>
      </c>
      <c r="BM261" s="182" t="s">
        <v>409</v>
      </c>
    </row>
    <row r="262" spans="1:65" s="2" customFormat="1" ht="48.75">
      <c r="A262" s="30"/>
      <c r="B262" s="31"/>
      <c r="C262" s="32"/>
      <c r="D262" s="184" t="s">
        <v>116</v>
      </c>
      <c r="E262" s="32"/>
      <c r="F262" s="185" t="s">
        <v>233</v>
      </c>
      <c r="G262" s="32"/>
      <c r="H262" s="32"/>
      <c r="I262" s="186"/>
      <c r="J262" s="32"/>
      <c r="K262" s="32"/>
      <c r="L262" s="35"/>
      <c r="M262" s="187"/>
      <c r="N262" s="188"/>
      <c r="O262" s="67"/>
      <c r="P262" s="67"/>
      <c r="Q262" s="67"/>
      <c r="R262" s="67"/>
      <c r="S262" s="67"/>
      <c r="T262" s="68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3" t="s">
        <v>116</v>
      </c>
      <c r="AU262" s="13" t="s">
        <v>82</v>
      </c>
    </row>
    <row r="263" spans="1:65" s="2" customFormat="1" ht="37.9" customHeight="1">
      <c r="A263" s="30"/>
      <c r="B263" s="31"/>
      <c r="C263" s="170" t="s">
        <v>410</v>
      </c>
      <c r="D263" s="170" t="s">
        <v>110</v>
      </c>
      <c r="E263" s="171" t="s">
        <v>411</v>
      </c>
      <c r="F263" s="172" t="s">
        <v>412</v>
      </c>
      <c r="G263" s="173" t="s">
        <v>113</v>
      </c>
      <c r="H263" s="174">
        <v>90</v>
      </c>
      <c r="I263" s="175"/>
      <c r="J263" s="176">
        <f>ROUND(I263*H263,2)</f>
        <v>0</v>
      </c>
      <c r="K263" s="177"/>
      <c r="L263" s="35"/>
      <c r="M263" s="178" t="s">
        <v>1</v>
      </c>
      <c r="N263" s="179" t="s">
        <v>42</v>
      </c>
      <c r="O263" s="67"/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82" t="s">
        <v>114</v>
      </c>
      <c r="AT263" s="182" t="s">
        <v>110</v>
      </c>
      <c r="AU263" s="182" t="s">
        <v>82</v>
      </c>
      <c r="AY263" s="13" t="s">
        <v>109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3" t="s">
        <v>82</v>
      </c>
      <c r="BK263" s="183">
        <f>ROUND(I263*H263,2)</f>
        <v>0</v>
      </c>
      <c r="BL263" s="13" t="s">
        <v>114</v>
      </c>
      <c r="BM263" s="182" t="s">
        <v>413</v>
      </c>
    </row>
    <row r="264" spans="1:65" s="2" customFormat="1" ht="97.5">
      <c r="A264" s="30"/>
      <c r="B264" s="31"/>
      <c r="C264" s="32"/>
      <c r="D264" s="184" t="s">
        <v>116</v>
      </c>
      <c r="E264" s="32"/>
      <c r="F264" s="185" t="s">
        <v>117</v>
      </c>
      <c r="G264" s="32"/>
      <c r="H264" s="32"/>
      <c r="I264" s="186"/>
      <c r="J264" s="32"/>
      <c r="K264" s="32"/>
      <c r="L264" s="35"/>
      <c r="M264" s="187"/>
      <c r="N264" s="188"/>
      <c r="O264" s="67"/>
      <c r="P264" s="67"/>
      <c r="Q264" s="67"/>
      <c r="R264" s="67"/>
      <c r="S264" s="67"/>
      <c r="T264" s="68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3" t="s">
        <v>116</v>
      </c>
      <c r="AU264" s="13" t="s">
        <v>82</v>
      </c>
    </row>
    <row r="265" spans="1:65" s="2" customFormat="1" ht="24.2" customHeight="1">
      <c r="A265" s="30"/>
      <c r="B265" s="31"/>
      <c r="C265" s="170" t="s">
        <v>414</v>
      </c>
      <c r="D265" s="170" t="s">
        <v>110</v>
      </c>
      <c r="E265" s="171" t="s">
        <v>415</v>
      </c>
      <c r="F265" s="172" t="s">
        <v>416</v>
      </c>
      <c r="G265" s="173" t="s">
        <v>113</v>
      </c>
      <c r="H265" s="174">
        <v>90</v>
      </c>
      <c r="I265" s="175"/>
      <c r="J265" s="176">
        <f>ROUND(I265*H265,2)</f>
        <v>0</v>
      </c>
      <c r="K265" s="177"/>
      <c r="L265" s="35"/>
      <c r="M265" s="178" t="s">
        <v>1</v>
      </c>
      <c r="N265" s="179" t="s">
        <v>42</v>
      </c>
      <c r="O265" s="67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82" t="s">
        <v>114</v>
      </c>
      <c r="AT265" s="182" t="s">
        <v>110</v>
      </c>
      <c r="AU265" s="182" t="s">
        <v>82</v>
      </c>
      <c r="AY265" s="13" t="s">
        <v>109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3" t="s">
        <v>82</v>
      </c>
      <c r="BK265" s="183">
        <f>ROUND(I265*H265,2)</f>
        <v>0</v>
      </c>
      <c r="BL265" s="13" t="s">
        <v>114</v>
      </c>
      <c r="BM265" s="182" t="s">
        <v>417</v>
      </c>
    </row>
    <row r="266" spans="1:65" s="2" customFormat="1" ht="117">
      <c r="A266" s="30"/>
      <c r="B266" s="31"/>
      <c r="C266" s="32"/>
      <c r="D266" s="184" t="s">
        <v>116</v>
      </c>
      <c r="E266" s="32"/>
      <c r="F266" s="185" t="s">
        <v>393</v>
      </c>
      <c r="G266" s="32"/>
      <c r="H266" s="32"/>
      <c r="I266" s="186"/>
      <c r="J266" s="32"/>
      <c r="K266" s="32"/>
      <c r="L266" s="35"/>
      <c r="M266" s="187"/>
      <c r="N266" s="188"/>
      <c r="O266" s="67"/>
      <c r="P266" s="67"/>
      <c r="Q266" s="67"/>
      <c r="R266" s="67"/>
      <c r="S266" s="67"/>
      <c r="T266" s="68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3" t="s">
        <v>116</v>
      </c>
      <c r="AU266" s="13" t="s">
        <v>82</v>
      </c>
    </row>
    <row r="267" spans="1:65" s="2" customFormat="1" ht="37.9" customHeight="1">
      <c r="A267" s="30"/>
      <c r="B267" s="31"/>
      <c r="C267" s="189" t="s">
        <v>418</v>
      </c>
      <c r="D267" s="189" t="s">
        <v>127</v>
      </c>
      <c r="E267" s="190" t="s">
        <v>419</v>
      </c>
      <c r="F267" s="191" t="s">
        <v>420</v>
      </c>
      <c r="G267" s="192" t="s">
        <v>113</v>
      </c>
      <c r="H267" s="193">
        <v>90</v>
      </c>
      <c r="I267" s="194"/>
      <c r="J267" s="195">
        <f>ROUND(I267*H267,2)</f>
        <v>0</v>
      </c>
      <c r="K267" s="196"/>
      <c r="L267" s="197"/>
      <c r="M267" s="198" t="s">
        <v>1</v>
      </c>
      <c r="N267" s="199" t="s">
        <v>42</v>
      </c>
      <c r="O267" s="67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82" t="s">
        <v>131</v>
      </c>
      <c r="AT267" s="182" t="s">
        <v>127</v>
      </c>
      <c r="AU267" s="182" t="s">
        <v>82</v>
      </c>
      <c r="AY267" s="13" t="s">
        <v>109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3" t="s">
        <v>82</v>
      </c>
      <c r="BK267" s="183">
        <f>ROUND(I267*H267,2)</f>
        <v>0</v>
      </c>
      <c r="BL267" s="13" t="s">
        <v>114</v>
      </c>
      <c r="BM267" s="182" t="s">
        <v>421</v>
      </c>
    </row>
    <row r="268" spans="1:65" s="2" customFormat="1" ht="48.75">
      <c r="A268" s="30"/>
      <c r="B268" s="31"/>
      <c r="C268" s="32"/>
      <c r="D268" s="184" t="s">
        <v>116</v>
      </c>
      <c r="E268" s="32"/>
      <c r="F268" s="185" t="s">
        <v>233</v>
      </c>
      <c r="G268" s="32"/>
      <c r="H268" s="32"/>
      <c r="I268" s="186"/>
      <c r="J268" s="32"/>
      <c r="K268" s="32"/>
      <c r="L268" s="35"/>
      <c r="M268" s="187"/>
      <c r="N268" s="188"/>
      <c r="O268" s="67"/>
      <c r="P268" s="67"/>
      <c r="Q268" s="67"/>
      <c r="R268" s="67"/>
      <c r="S268" s="67"/>
      <c r="T268" s="68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3" t="s">
        <v>116</v>
      </c>
      <c r="AU268" s="13" t="s">
        <v>82</v>
      </c>
    </row>
    <row r="269" spans="1:65" s="11" customFormat="1" ht="25.9" customHeight="1">
      <c r="B269" s="156"/>
      <c r="C269" s="157"/>
      <c r="D269" s="158" t="s">
        <v>76</v>
      </c>
      <c r="E269" s="159" t="s">
        <v>422</v>
      </c>
      <c r="F269" s="159" t="s">
        <v>423</v>
      </c>
      <c r="G269" s="157"/>
      <c r="H269" s="157"/>
      <c r="I269" s="160"/>
      <c r="J269" s="161">
        <f>BK269</f>
        <v>0</v>
      </c>
      <c r="K269" s="157"/>
      <c r="L269" s="162"/>
      <c r="M269" s="163"/>
      <c r="N269" s="164"/>
      <c r="O269" s="164"/>
      <c r="P269" s="165">
        <f>SUM(P270:P274)</f>
        <v>0</v>
      </c>
      <c r="Q269" s="164"/>
      <c r="R269" s="165">
        <f>SUM(R270:R274)</f>
        <v>0</v>
      </c>
      <c r="S269" s="164"/>
      <c r="T269" s="166">
        <f>SUM(T270:T274)</f>
        <v>0</v>
      </c>
      <c r="AR269" s="167" t="s">
        <v>82</v>
      </c>
      <c r="AT269" s="168" t="s">
        <v>76</v>
      </c>
      <c r="AU269" s="168" t="s">
        <v>77</v>
      </c>
      <c r="AY269" s="167" t="s">
        <v>109</v>
      </c>
      <c r="BK269" s="169">
        <f>SUM(BK270:BK274)</f>
        <v>0</v>
      </c>
    </row>
    <row r="270" spans="1:65" s="2" customFormat="1" ht="24.2" customHeight="1">
      <c r="A270" s="30"/>
      <c r="B270" s="31"/>
      <c r="C270" s="189" t="s">
        <v>424</v>
      </c>
      <c r="D270" s="189" t="s">
        <v>127</v>
      </c>
      <c r="E270" s="190" t="s">
        <v>425</v>
      </c>
      <c r="F270" s="191" t="s">
        <v>426</v>
      </c>
      <c r="G270" s="192" t="s">
        <v>113</v>
      </c>
      <c r="H270" s="193">
        <v>4392</v>
      </c>
      <c r="I270" s="194"/>
      <c r="J270" s="195">
        <f>ROUND(I270*H270,2)</f>
        <v>0</v>
      </c>
      <c r="K270" s="196"/>
      <c r="L270" s="197"/>
      <c r="M270" s="198" t="s">
        <v>1</v>
      </c>
      <c r="N270" s="199" t="s">
        <v>42</v>
      </c>
      <c r="O270" s="67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82" t="s">
        <v>131</v>
      </c>
      <c r="AT270" s="182" t="s">
        <v>127</v>
      </c>
      <c r="AU270" s="182" t="s">
        <v>82</v>
      </c>
      <c r="AY270" s="13" t="s">
        <v>109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3" t="s">
        <v>82</v>
      </c>
      <c r="BK270" s="183">
        <f>ROUND(I270*H270,2)</f>
        <v>0</v>
      </c>
      <c r="BL270" s="13" t="s">
        <v>114</v>
      </c>
      <c r="BM270" s="182" t="s">
        <v>427</v>
      </c>
    </row>
    <row r="271" spans="1:65" s="2" customFormat="1" ht="24.2" customHeight="1">
      <c r="A271" s="30"/>
      <c r="B271" s="31"/>
      <c r="C271" s="189" t="s">
        <v>428</v>
      </c>
      <c r="D271" s="189" t="s">
        <v>127</v>
      </c>
      <c r="E271" s="190" t="s">
        <v>429</v>
      </c>
      <c r="F271" s="191" t="s">
        <v>430</v>
      </c>
      <c r="G271" s="192" t="s">
        <v>113</v>
      </c>
      <c r="H271" s="193">
        <v>360</v>
      </c>
      <c r="I271" s="194"/>
      <c r="J271" s="195">
        <f>ROUND(I271*H271,2)</f>
        <v>0</v>
      </c>
      <c r="K271" s="196"/>
      <c r="L271" s="197"/>
      <c r="M271" s="198" t="s">
        <v>1</v>
      </c>
      <c r="N271" s="199" t="s">
        <v>42</v>
      </c>
      <c r="O271" s="67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82" t="s">
        <v>131</v>
      </c>
      <c r="AT271" s="182" t="s">
        <v>127</v>
      </c>
      <c r="AU271" s="182" t="s">
        <v>82</v>
      </c>
      <c r="AY271" s="13" t="s">
        <v>109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3" t="s">
        <v>82</v>
      </c>
      <c r="BK271" s="183">
        <f>ROUND(I271*H271,2)</f>
        <v>0</v>
      </c>
      <c r="BL271" s="13" t="s">
        <v>114</v>
      </c>
      <c r="BM271" s="182" t="s">
        <v>431</v>
      </c>
    </row>
    <row r="272" spans="1:65" s="2" customFormat="1" ht="37.9" customHeight="1">
      <c r="A272" s="30"/>
      <c r="B272" s="31"/>
      <c r="C272" s="189" t="s">
        <v>432</v>
      </c>
      <c r="D272" s="189" t="s">
        <v>127</v>
      </c>
      <c r="E272" s="190" t="s">
        <v>433</v>
      </c>
      <c r="F272" s="191" t="s">
        <v>434</v>
      </c>
      <c r="G272" s="192" t="s">
        <v>130</v>
      </c>
      <c r="H272" s="193">
        <v>420</v>
      </c>
      <c r="I272" s="194"/>
      <c r="J272" s="195">
        <f>ROUND(I272*H272,2)</f>
        <v>0</v>
      </c>
      <c r="K272" s="196"/>
      <c r="L272" s="197"/>
      <c r="M272" s="198" t="s">
        <v>1</v>
      </c>
      <c r="N272" s="199" t="s">
        <v>42</v>
      </c>
      <c r="O272" s="67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82" t="s">
        <v>131</v>
      </c>
      <c r="AT272" s="182" t="s">
        <v>127</v>
      </c>
      <c r="AU272" s="182" t="s">
        <v>82</v>
      </c>
      <c r="AY272" s="13" t="s">
        <v>109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3" t="s">
        <v>82</v>
      </c>
      <c r="BK272" s="183">
        <f>ROUND(I272*H272,2)</f>
        <v>0</v>
      </c>
      <c r="BL272" s="13" t="s">
        <v>114</v>
      </c>
      <c r="BM272" s="182" t="s">
        <v>435</v>
      </c>
    </row>
    <row r="273" spans="1:65" s="2" customFormat="1" ht="33" customHeight="1">
      <c r="A273" s="30"/>
      <c r="B273" s="31"/>
      <c r="C273" s="189" t="s">
        <v>436</v>
      </c>
      <c r="D273" s="189" t="s">
        <v>127</v>
      </c>
      <c r="E273" s="190" t="s">
        <v>437</v>
      </c>
      <c r="F273" s="191" t="s">
        <v>438</v>
      </c>
      <c r="G273" s="192" t="s">
        <v>130</v>
      </c>
      <c r="H273" s="193">
        <v>840</v>
      </c>
      <c r="I273" s="194"/>
      <c r="J273" s="195">
        <f>ROUND(I273*H273,2)</f>
        <v>0</v>
      </c>
      <c r="K273" s="196"/>
      <c r="L273" s="197"/>
      <c r="M273" s="198" t="s">
        <v>1</v>
      </c>
      <c r="N273" s="199" t="s">
        <v>42</v>
      </c>
      <c r="O273" s="67"/>
      <c r="P273" s="180">
        <f>O273*H273</f>
        <v>0</v>
      </c>
      <c r="Q273" s="180">
        <v>0</v>
      </c>
      <c r="R273" s="180">
        <f>Q273*H273</f>
        <v>0</v>
      </c>
      <c r="S273" s="180">
        <v>0</v>
      </c>
      <c r="T273" s="181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82" t="s">
        <v>131</v>
      </c>
      <c r="AT273" s="182" t="s">
        <v>127</v>
      </c>
      <c r="AU273" s="182" t="s">
        <v>82</v>
      </c>
      <c r="AY273" s="13" t="s">
        <v>109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3" t="s">
        <v>82</v>
      </c>
      <c r="BK273" s="183">
        <f>ROUND(I273*H273,2)</f>
        <v>0</v>
      </c>
      <c r="BL273" s="13" t="s">
        <v>114</v>
      </c>
      <c r="BM273" s="182" t="s">
        <v>439</v>
      </c>
    </row>
    <row r="274" spans="1:65" s="2" customFormat="1" ht="33" customHeight="1">
      <c r="A274" s="30"/>
      <c r="B274" s="31"/>
      <c r="C274" s="189" t="s">
        <v>440</v>
      </c>
      <c r="D274" s="189" t="s">
        <v>127</v>
      </c>
      <c r="E274" s="190" t="s">
        <v>441</v>
      </c>
      <c r="F274" s="191" t="s">
        <v>442</v>
      </c>
      <c r="G274" s="192" t="s">
        <v>443</v>
      </c>
      <c r="H274" s="193">
        <v>1800</v>
      </c>
      <c r="I274" s="194"/>
      <c r="J274" s="195">
        <f>ROUND(I274*H274,2)</f>
        <v>0</v>
      </c>
      <c r="K274" s="196"/>
      <c r="L274" s="197"/>
      <c r="M274" s="198" t="s">
        <v>1</v>
      </c>
      <c r="N274" s="199" t="s">
        <v>42</v>
      </c>
      <c r="O274" s="67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82" t="s">
        <v>131</v>
      </c>
      <c r="AT274" s="182" t="s">
        <v>127</v>
      </c>
      <c r="AU274" s="182" t="s">
        <v>82</v>
      </c>
      <c r="AY274" s="13" t="s">
        <v>109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3" t="s">
        <v>82</v>
      </c>
      <c r="BK274" s="183">
        <f>ROUND(I274*H274,2)</f>
        <v>0</v>
      </c>
      <c r="BL274" s="13" t="s">
        <v>114</v>
      </c>
      <c r="BM274" s="182" t="s">
        <v>444</v>
      </c>
    </row>
    <row r="275" spans="1:65" s="11" customFormat="1" ht="25.9" customHeight="1">
      <c r="B275" s="156"/>
      <c r="C275" s="157"/>
      <c r="D275" s="158" t="s">
        <v>76</v>
      </c>
      <c r="E275" s="159" t="s">
        <v>445</v>
      </c>
      <c r="F275" s="159" t="s">
        <v>446</v>
      </c>
      <c r="G275" s="157"/>
      <c r="H275" s="157"/>
      <c r="I275" s="160"/>
      <c r="J275" s="161">
        <f>BK275</f>
        <v>0</v>
      </c>
      <c r="K275" s="157"/>
      <c r="L275" s="162"/>
      <c r="M275" s="163"/>
      <c r="N275" s="164"/>
      <c r="O275" s="164"/>
      <c r="P275" s="165">
        <f>SUM(P276:P280)</f>
        <v>0</v>
      </c>
      <c r="Q275" s="164"/>
      <c r="R275" s="165">
        <f>SUM(R276:R280)</f>
        <v>0</v>
      </c>
      <c r="S275" s="164"/>
      <c r="T275" s="166">
        <f>SUM(T276:T280)</f>
        <v>0</v>
      </c>
      <c r="AR275" s="167" t="s">
        <v>82</v>
      </c>
      <c r="AT275" s="168" t="s">
        <v>76</v>
      </c>
      <c r="AU275" s="168" t="s">
        <v>77</v>
      </c>
      <c r="AY275" s="167" t="s">
        <v>109</v>
      </c>
      <c r="BK275" s="169">
        <f>SUM(BK276:BK280)</f>
        <v>0</v>
      </c>
    </row>
    <row r="276" spans="1:65" s="2" customFormat="1" ht="49.15" customHeight="1">
      <c r="A276" s="30"/>
      <c r="B276" s="31"/>
      <c r="C276" s="170" t="s">
        <v>447</v>
      </c>
      <c r="D276" s="170" t="s">
        <v>110</v>
      </c>
      <c r="E276" s="171" t="s">
        <v>448</v>
      </c>
      <c r="F276" s="172" t="s">
        <v>449</v>
      </c>
      <c r="G276" s="173" t="s">
        <v>167</v>
      </c>
      <c r="H276" s="174">
        <v>90</v>
      </c>
      <c r="I276" s="175"/>
      <c r="J276" s="176">
        <f>ROUND(I276*H276,2)</f>
        <v>0</v>
      </c>
      <c r="K276" s="177"/>
      <c r="L276" s="35"/>
      <c r="M276" s="178" t="s">
        <v>1</v>
      </c>
      <c r="N276" s="179" t="s">
        <v>42</v>
      </c>
      <c r="O276" s="67"/>
      <c r="P276" s="180">
        <f>O276*H276</f>
        <v>0</v>
      </c>
      <c r="Q276" s="180">
        <v>0</v>
      </c>
      <c r="R276" s="180">
        <f>Q276*H276</f>
        <v>0</v>
      </c>
      <c r="S276" s="180">
        <v>0</v>
      </c>
      <c r="T276" s="181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82" t="s">
        <v>114</v>
      </c>
      <c r="AT276" s="182" t="s">
        <v>110</v>
      </c>
      <c r="AU276" s="182" t="s">
        <v>82</v>
      </c>
      <c r="AY276" s="13" t="s">
        <v>109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3" t="s">
        <v>82</v>
      </c>
      <c r="BK276" s="183">
        <f>ROUND(I276*H276,2)</f>
        <v>0</v>
      </c>
      <c r="BL276" s="13" t="s">
        <v>114</v>
      </c>
      <c r="BM276" s="182" t="s">
        <v>450</v>
      </c>
    </row>
    <row r="277" spans="1:65" s="2" customFormat="1" ht="97.5">
      <c r="A277" s="30"/>
      <c r="B277" s="31"/>
      <c r="C277" s="32"/>
      <c r="D277" s="184" t="s">
        <v>116</v>
      </c>
      <c r="E277" s="32"/>
      <c r="F277" s="185" t="s">
        <v>117</v>
      </c>
      <c r="G277" s="32"/>
      <c r="H277" s="32"/>
      <c r="I277" s="186"/>
      <c r="J277" s="32"/>
      <c r="K277" s="32"/>
      <c r="L277" s="35"/>
      <c r="M277" s="187"/>
      <c r="N277" s="188"/>
      <c r="O277" s="67"/>
      <c r="P277" s="67"/>
      <c r="Q277" s="67"/>
      <c r="R277" s="67"/>
      <c r="S277" s="67"/>
      <c r="T277" s="68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3" t="s">
        <v>116</v>
      </c>
      <c r="AU277" s="13" t="s">
        <v>82</v>
      </c>
    </row>
    <row r="278" spans="1:65" s="2" customFormat="1" ht="44.25" customHeight="1">
      <c r="A278" s="30"/>
      <c r="B278" s="31"/>
      <c r="C278" s="170" t="s">
        <v>451</v>
      </c>
      <c r="D278" s="170" t="s">
        <v>110</v>
      </c>
      <c r="E278" s="171" t="s">
        <v>452</v>
      </c>
      <c r="F278" s="172" t="s">
        <v>453</v>
      </c>
      <c r="G278" s="173" t="s">
        <v>167</v>
      </c>
      <c r="H278" s="174">
        <v>90</v>
      </c>
      <c r="I278" s="175"/>
      <c r="J278" s="176">
        <f>ROUND(I278*H278,2)</f>
        <v>0</v>
      </c>
      <c r="K278" s="177"/>
      <c r="L278" s="35"/>
      <c r="M278" s="178" t="s">
        <v>1</v>
      </c>
      <c r="N278" s="179" t="s">
        <v>42</v>
      </c>
      <c r="O278" s="67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82" t="s">
        <v>114</v>
      </c>
      <c r="AT278" s="182" t="s">
        <v>110</v>
      </c>
      <c r="AU278" s="182" t="s">
        <v>82</v>
      </c>
      <c r="AY278" s="13" t="s">
        <v>109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3" t="s">
        <v>82</v>
      </c>
      <c r="BK278" s="183">
        <f>ROUND(I278*H278,2)</f>
        <v>0</v>
      </c>
      <c r="BL278" s="13" t="s">
        <v>114</v>
      </c>
      <c r="BM278" s="182" t="s">
        <v>454</v>
      </c>
    </row>
    <row r="279" spans="1:65" s="2" customFormat="1" ht="126.75">
      <c r="A279" s="30"/>
      <c r="B279" s="31"/>
      <c r="C279" s="32"/>
      <c r="D279" s="184" t="s">
        <v>116</v>
      </c>
      <c r="E279" s="32"/>
      <c r="F279" s="185" t="s">
        <v>455</v>
      </c>
      <c r="G279" s="32"/>
      <c r="H279" s="32"/>
      <c r="I279" s="186"/>
      <c r="J279" s="32"/>
      <c r="K279" s="32"/>
      <c r="L279" s="35"/>
      <c r="M279" s="187"/>
      <c r="N279" s="188"/>
      <c r="O279" s="67"/>
      <c r="P279" s="67"/>
      <c r="Q279" s="67"/>
      <c r="R279" s="67"/>
      <c r="S279" s="67"/>
      <c r="T279" s="68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3" t="s">
        <v>116</v>
      </c>
      <c r="AU279" s="13" t="s">
        <v>82</v>
      </c>
    </row>
    <row r="280" spans="1:65" s="2" customFormat="1" ht="55.5" customHeight="1">
      <c r="A280" s="30"/>
      <c r="B280" s="31"/>
      <c r="C280" s="189" t="s">
        <v>456</v>
      </c>
      <c r="D280" s="189" t="s">
        <v>127</v>
      </c>
      <c r="E280" s="190" t="s">
        <v>457</v>
      </c>
      <c r="F280" s="191" t="s">
        <v>458</v>
      </c>
      <c r="G280" s="192" t="s">
        <v>167</v>
      </c>
      <c r="H280" s="193">
        <v>90</v>
      </c>
      <c r="I280" s="194"/>
      <c r="J280" s="195">
        <f>ROUND(I280*H280,2)</f>
        <v>0</v>
      </c>
      <c r="K280" s="196"/>
      <c r="L280" s="197"/>
      <c r="M280" s="198" t="s">
        <v>1</v>
      </c>
      <c r="N280" s="199" t="s">
        <v>42</v>
      </c>
      <c r="O280" s="67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82" t="s">
        <v>131</v>
      </c>
      <c r="AT280" s="182" t="s">
        <v>127</v>
      </c>
      <c r="AU280" s="182" t="s">
        <v>82</v>
      </c>
      <c r="AY280" s="13" t="s">
        <v>109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3" t="s">
        <v>82</v>
      </c>
      <c r="BK280" s="183">
        <f>ROUND(I280*H280,2)</f>
        <v>0</v>
      </c>
      <c r="BL280" s="13" t="s">
        <v>114</v>
      </c>
      <c r="BM280" s="182" t="s">
        <v>459</v>
      </c>
    </row>
    <row r="281" spans="1:65" s="11" customFormat="1" ht="25.9" customHeight="1">
      <c r="B281" s="156"/>
      <c r="C281" s="157"/>
      <c r="D281" s="158" t="s">
        <v>76</v>
      </c>
      <c r="E281" s="159" t="s">
        <v>460</v>
      </c>
      <c r="F281" s="159" t="s">
        <v>461</v>
      </c>
      <c r="G281" s="157"/>
      <c r="H281" s="157"/>
      <c r="I281" s="160"/>
      <c r="J281" s="161">
        <f>BK281</f>
        <v>0</v>
      </c>
      <c r="K281" s="157"/>
      <c r="L281" s="162"/>
      <c r="M281" s="163"/>
      <c r="N281" s="164"/>
      <c r="O281" s="164"/>
      <c r="P281" s="165">
        <f>P282</f>
        <v>0</v>
      </c>
      <c r="Q281" s="164"/>
      <c r="R281" s="165">
        <f>R282</f>
        <v>0</v>
      </c>
      <c r="S281" s="164"/>
      <c r="T281" s="166">
        <f>T282</f>
        <v>0</v>
      </c>
      <c r="AR281" s="167" t="s">
        <v>82</v>
      </c>
      <c r="AT281" s="168" t="s">
        <v>76</v>
      </c>
      <c r="AU281" s="168" t="s">
        <v>77</v>
      </c>
      <c r="AY281" s="167" t="s">
        <v>109</v>
      </c>
      <c r="BK281" s="169">
        <f>BK282</f>
        <v>0</v>
      </c>
    </row>
    <row r="282" spans="1:65" s="2" customFormat="1" ht="55.5" customHeight="1">
      <c r="A282" s="30"/>
      <c r="B282" s="31"/>
      <c r="C282" s="170" t="s">
        <v>462</v>
      </c>
      <c r="D282" s="170" t="s">
        <v>110</v>
      </c>
      <c r="E282" s="171" t="s">
        <v>463</v>
      </c>
      <c r="F282" s="172" t="s">
        <v>464</v>
      </c>
      <c r="G282" s="173" t="s">
        <v>465</v>
      </c>
      <c r="H282" s="174">
        <v>10</v>
      </c>
      <c r="I282" s="175"/>
      <c r="J282" s="176">
        <f>ROUND(I282*H282,2)</f>
        <v>0</v>
      </c>
      <c r="K282" s="177"/>
      <c r="L282" s="35"/>
      <c r="M282" s="178" t="s">
        <v>1</v>
      </c>
      <c r="N282" s="179" t="s">
        <v>42</v>
      </c>
      <c r="O282" s="67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82" t="s">
        <v>114</v>
      </c>
      <c r="AT282" s="182" t="s">
        <v>110</v>
      </c>
      <c r="AU282" s="182" t="s">
        <v>82</v>
      </c>
      <c r="AY282" s="13" t="s">
        <v>109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3" t="s">
        <v>82</v>
      </c>
      <c r="BK282" s="183">
        <f>ROUND(I282*H282,2)</f>
        <v>0</v>
      </c>
      <c r="BL282" s="13" t="s">
        <v>114</v>
      </c>
      <c r="BM282" s="182" t="s">
        <v>466</v>
      </c>
    </row>
    <row r="283" spans="1:65" s="11" customFormat="1" ht="25.9" customHeight="1">
      <c r="B283" s="156"/>
      <c r="C283" s="157"/>
      <c r="D283" s="158" t="s">
        <v>76</v>
      </c>
      <c r="E283" s="159" t="s">
        <v>467</v>
      </c>
      <c r="F283" s="159" t="s">
        <v>468</v>
      </c>
      <c r="G283" s="157"/>
      <c r="H283" s="157"/>
      <c r="I283" s="160"/>
      <c r="J283" s="161">
        <f>BK283</f>
        <v>0</v>
      </c>
      <c r="K283" s="157"/>
      <c r="L283" s="162"/>
      <c r="M283" s="163"/>
      <c r="N283" s="164"/>
      <c r="O283" s="164"/>
      <c r="P283" s="165">
        <f>P284</f>
        <v>0</v>
      </c>
      <c r="Q283" s="164"/>
      <c r="R283" s="165">
        <f>R284</f>
        <v>0</v>
      </c>
      <c r="S283" s="164"/>
      <c r="T283" s="166">
        <f>T284</f>
        <v>0</v>
      </c>
      <c r="AR283" s="167" t="s">
        <v>82</v>
      </c>
      <c r="AT283" s="168" t="s">
        <v>76</v>
      </c>
      <c r="AU283" s="168" t="s">
        <v>77</v>
      </c>
      <c r="AY283" s="167" t="s">
        <v>109</v>
      </c>
      <c r="BK283" s="169">
        <f>BK284</f>
        <v>0</v>
      </c>
    </row>
    <row r="284" spans="1:65" s="2" customFormat="1" ht="21.75" customHeight="1">
      <c r="A284" s="30"/>
      <c r="B284" s="31"/>
      <c r="C284" s="170" t="s">
        <v>469</v>
      </c>
      <c r="D284" s="170" t="s">
        <v>110</v>
      </c>
      <c r="E284" s="171" t="s">
        <v>470</v>
      </c>
      <c r="F284" s="172" t="s">
        <v>471</v>
      </c>
      <c r="G284" s="173" t="s">
        <v>465</v>
      </c>
      <c r="H284" s="174">
        <v>10</v>
      </c>
      <c r="I284" s="175"/>
      <c r="J284" s="176">
        <f>ROUND(I284*H284,2)</f>
        <v>0</v>
      </c>
      <c r="K284" s="177"/>
      <c r="L284" s="35"/>
      <c r="M284" s="200" t="s">
        <v>1</v>
      </c>
      <c r="N284" s="201" t="s">
        <v>42</v>
      </c>
      <c r="O284" s="202"/>
      <c r="P284" s="203">
        <f>O284*H284</f>
        <v>0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82" t="s">
        <v>114</v>
      </c>
      <c r="AT284" s="182" t="s">
        <v>110</v>
      </c>
      <c r="AU284" s="182" t="s">
        <v>82</v>
      </c>
      <c r="AY284" s="13" t="s">
        <v>109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3" t="s">
        <v>82</v>
      </c>
      <c r="BK284" s="183">
        <f>ROUND(I284*H284,2)</f>
        <v>0</v>
      </c>
      <c r="BL284" s="13" t="s">
        <v>114</v>
      </c>
      <c r="BM284" s="182" t="s">
        <v>472</v>
      </c>
    </row>
    <row r="285" spans="1:65" s="2" customFormat="1" ht="6.95" customHeight="1">
      <c r="A285" s="3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35"/>
      <c r="M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</row>
  </sheetData>
  <sheetProtection password="C1E4" sheet="1" objects="1" scenarios="1" formatColumns="0" formatRows="0" autoFilter="0"/>
  <autoFilter ref="C119:K284"/>
  <mergeCells count="6">
    <mergeCell ref="E112:H112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osazov...</vt:lpstr>
      <vt:lpstr>'OR_PHA - Dodávka a osazov...'!Názvy_tisku</vt:lpstr>
      <vt:lpstr>'Rekapitulace stavby'!Názvy_tisku</vt:lpstr>
      <vt:lpstr>'OR_PHA - Dodávka a osazov...'!Oblast_tisku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2022-10-07T06:26:01Z</cp:lastPrinted>
  <dcterms:created xsi:type="dcterms:W3CDTF">2022-10-07T05:27:16Z</dcterms:created>
  <dcterms:modified xsi:type="dcterms:W3CDTF">2023-11-09T09:30:33Z</dcterms:modified>
</cp:coreProperties>
</file>